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园林181" sheetId="1" r:id="rId1"/>
    <sheet name="18级园艺专业" sheetId="5" r:id="rId2"/>
    <sheet name="园艺181" sheetId="2" r:id="rId3"/>
    <sheet name="园艺182" sheetId="3" r:id="rId4"/>
    <sheet name="园艺183" sheetId="4" r:id="rId5"/>
  </sheets>
  <definedNames>
    <definedName name="_xlnm._FilterDatabase" localSheetId="1" hidden="1">'18级园艺专业'!$A$1:$L$91</definedName>
    <definedName name="_xlnm._FilterDatabase" localSheetId="0" hidden="1">园林181!$A$3:$K$34</definedName>
    <definedName name="_xlnm._FilterDatabase" localSheetId="2" hidden="1">园艺181!$A$3:$K$33</definedName>
    <definedName name="_xlnm._FilterDatabase" localSheetId="3" hidden="1">园艺182!$A$3:$K$32</definedName>
    <definedName name="_xlnm._FilterDatabase" localSheetId="4" hidden="1">园艺183!$A$3:$K$33</definedName>
  </definedNames>
  <calcPr calcId="144525"/>
</workbook>
</file>

<file path=xl/sharedStrings.xml><?xml version="1.0" encoding="utf-8"?>
<sst xmlns="http://schemas.openxmlformats.org/spreadsheetml/2006/main" count="531" uniqueCount="145">
  <si>
    <t>园艺学院2018-2019学年综合测评总表</t>
  </si>
  <si>
    <r>
      <rPr>
        <b/>
        <sz val="11"/>
        <rFont val="宋体"/>
        <charset val="134"/>
      </rPr>
      <t>班级：园林</t>
    </r>
    <r>
      <rPr>
        <b/>
        <sz val="11"/>
        <rFont val="Times New Roman"/>
        <charset val="134"/>
      </rPr>
      <t xml:space="preserve">181                                 </t>
    </r>
    <r>
      <rPr>
        <b/>
        <sz val="11"/>
        <rFont val="宋体"/>
        <charset val="134"/>
      </rPr>
      <t>填表日期：</t>
    </r>
    <r>
      <rPr>
        <b/>
        <sz val="11"/>
        <rFont val="Times New Roman"/>
        <charset val="134"/>
      </rPr>
      <t xml:space="preserve">    2019   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 xml:space="preserve">   9   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34"/>
      </rPr>
      <t xml:space="preserve">  16    </t>
    </r>
    <r>
      <rPr>
        <b/>
        <sz val="11"/>
        <rFont val="宋体"/>
        <charset val="134"/>
      </rPr>
      <t>日</t>
    </r>
  </si>
  <si>
    <t>学号</t>
  </si>
  <si>
    <t>班级</t>
  </si>
  <si>
    <r>
      <rPr>
        <b/>
        <sz val="11"/>
        <rFont val="宋体"/>
        <charset val="134"/>
      </rPr>
      <t>思想行为测评成绩</t>
    </r>
    <r>
      <rPr>
        <b/>
        <sz val="11"/>
        <rFont val="Times New Roman"/>
        <charset val="134"/>
      </rPr>
      <t xml:space="preserve">
×10%</t>
    </r>
  </si>
  <si>
    <r>
      <rPr>
        <b/>
        <sz val="11"/>
        <rFont val="宋体"/>
        <charset val="134"/>
      </rPr>
      <t>学习成绩</t>
    </r>
    <r>
      <rPr>
        <b/>
        <sz val="11"/>
        <rFont val="Times New Roman"/>
        <charset val="134"/>
      </rPr>
      <t>(GPA)×25×70%</t>
    </r>
  </si>
  <si>
    <t>课外活动</t>
  </si>
  <si>
    <r>
      <rPr>
        <b/>
        <sz val="11"/>
        <rFont val="宋体"/>
        <charset val="134"/>
      </rPr>
      <t>课外活动表现成绩</t>
    </r>
    <r>
      <rPr>
        <b/>
        <sz val="11"/>
        <rFont val="Times New Roman"/>
        <charset val="134"/>
      </rPr>
      <t xml:space="preserve">
×20%</t>
    </r>
  </si>
  <si>
    <r>
      <rPr>
        <b/>
        <sz val="11"/>
        <rFont val="宋体"/>
        <charset val="134"/>
      </rPr>
      <t>附加分</t>
    </r>
    <r>
      <rPr>
        <b/>
        <sz val="11"/>
        <rFont val="Times New Roman"/>
        <charset val="134"/>
      </rPr>
      <t xml:space="preserve">
×10%</t>
    </r>
  </si>
  <si>
    <t>综评总分</t>
  </si>
  <si>
    <r>
      <rPr>
        <b/>
        <sz val="11"/>
        <rFont val="宋体"/>
        <charset val="134"/>
      </rPr>
      <t>考试有无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不及格</t>
    </r>
  </si>
  <si>
    <t>综合测评名次</t>
  </si>
  <si>
    <r>
      <rPr>
        <b/>
        <sz val="11"/>
        <rFont val="宋体"/>
        <charset val="134"/>
      </rPr>
      <t>学习成绩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（</t>
    </r>
    <r>
      <rPr>
        <b/>
        <sz val="11"/>
        <rFont val="Times New Roman"/>
        <charset val="134"/>
      </rPr>
      <t>GPA</t>
    </r>
    <r>
      <rPr>
        <b/>
        <sz val="11"/>
        <rFont val="宋体"/>
        <charset val="134"/>
      </rPr>
      <t>）</t>
    </r>
  </si>
  <si>
    <t>2016307050227</t>
  </si>
  <si>
    <r>
      <rPr>
        <sz val="11"/>
        <rFont val="宋体"/>
        <charset val="134"/>
      </rPr>
      <t>园林</t>
    </r>
    <r>
      <rPr>
        <sz val="11"/>
        <rFont val="Times New Roman"/>
        <charset val="134"/>
      </rPr>
      <t>181</t>
    </r>
  </si>
  <si>
    <t>2017302040110</t>
  </si>
  <si>
    <t>2017304010404</t>
  </si>
  <si>
    <t>2017307020113</t>
  </si>
  <si>
    <t>2017317010312</t>
  </si>
  <si>
    <t>2017317010327</t>
  </si>
  <si>
    <t>2017319010411</t>
  </si>
  <si>
    <t>2018317020101</t>
  </si>
  <si>
    <t>2018317020102</t>
  </si>
  <si>
    <t>2018317020103</t>
  </si>
  <si>
    <t>2018317020104</t>
  </si>
  <si>
    <t>2018317020105</t>
  </si>
  <si>
    <t>2018317020107</t>
  </si>
  <si>
    <t>2018317020109</t>
  </si>
  <si>
    <t>2018317020111</t>
  </si>
  <si>
    <t>2018317020112</t>
  </si>
  <si>
    <t>√</t>
  </si>
  <si>
    <t>2018317020113</t>
  </si>
  <si>
    <t>2018317020114</t>
  </si>
  <si>
    <t>2018317020115</t>
  </si>
  <si>
    <t>2018317020116</t>
  </si>
  <si>
    <t>2018317020118</t>
  </si>
  <si>
    <t>2018317020119</t>
  </si>
  <si>
    <t>2018317020121</t>
  </si>
  <si>
    <t>2018317020122</t>
  </si>
  <si>
    <t>2018317020123</t>
  </si>
  <si>
    <t>2018317020124</t>
  </si>
  <si>
    <t>2018317020125</t>
  </si>
  <si>
    <t>2018317020126</t>
  </si>
  <si>
    <t>2018317020127</t>
  </si>
  <si>
    <t>2018317020129</t>
  </si>
  <si>
    <t>2018317020130</t>
  </si>
  <si>
    <t>园艺学院2018-2019学年综合测评总表（园艺专业）</t>
  </si>
  <si>
    <t>2018304020120</t>
  </si>
  <si>
    <t>园艺181</t>
  </si>
  <si>
    <t>2018317010101</t>
  </si>
  <si>
    <t>2018317010102</t>
  </si>
  <si>
    <t>2018317010103</t>
  </si>
  <si>
    <t>2018317010104</t>
  </si>
  <si>
    <t>2018317010105</t>
  </si>
  <si>
    <t>2018317010106</t>
  </si>
  <si>
    <t>2018317010107</t>
  </si>
  <si>
    <t>2018317010108</t>
  </si>
  <si>
    <t>2018317010109</t>
  </si>
  <si>
    <t>2018317010112</t>
  </si>
  <si>
    <t>2018317010113</t>
  </si>
  <si>
    <t>2018317010115</t>
  </si>
  <si>
    <t>2018317010118</t>
  </si>
  <si>
    <t>2018317010119</t>
  </si>
  <si>
    <t>2018317010120</t>
  </si>
  <si>
    <t>2018317010121</t>
  </si>
  <si>
    <t>2018317010122</t>
  </si>
  <si>
    <t>2018317010123</t>
  </si>
  <si>
    <t>2018317010124</t>
  </si>
  <si>
    <t>2018317010125</t>
  </si>
  <si>
    <t>2018317010126</t>
  </si>
  <si>
    <t>2018317010127</t>
  </si>
  <si>
    <t>2018317010128</t>
  </si>
  <si>
    <t>2018317010129</t>
  </si>
  <si>
    <t>2018317010130</t>
  </si>
  <si>
    <t>2018317010131</t>
  </si>
  <si>
    <t>2018317010132</t>
  </si>
  <si>
    <t>2018317010133</t>
  </si>
  <si>
    <t>2018317010134</t>
  </si>
  <si>
    <t>2018309040217</t>
  </si>
  <si>
    <t>园艺182</t>
  </si>
  <si>
    <t>2018309080307</t>
  </si>
  <si>
    <t>2018317010201</t>
  </si>
  <si>
    <t>2018317010202</t>
  </si>
  <si>
    <t>2018317010203</t>
  </si>
  <si>
    <t>2018317010204</t>
  </si>
  <si>
    <t>2018317010205</t>
  </si>
  <si>
    <t>2018317010206</t>
  </si>
  <si>
    <t>2018317010208</t>
  </si>
  <si>
    <t>2018317010210</t>
  </si>
  <si>
    <t>2018317010211</t>
  </si>
  <si>
    <t>2018317010213</t>
  </si>
  <si>
    <t>2018317010214</t>
  </si>
  <si>
    <t>2018317010215</t>
  </si>
  <si>
    <t>2018317010216</t>
  </si>
  <si>
    <t>2018317010217</t>
  </si>
  <si>
    <t>2018317010218</t>
  </si>
  <si>
    <t>2018317010219</t>
  </si>
  <si>
    <t>2018317010221</t>
  </si>
  <si>
    <t>2018317010222</t>
  </si>
  <si>
    <t>2018317010223</t>
  </si>
  <si>
    <t>2018317010224</t>
  </si>
  <si>
    <t>2018317010225</t>
  </si>
  <si>
    <t>2018317010226</t>
  </si>
  <si>
    <t>2018317010227</t>
  </si>
  <si>
    <t>2018317010228</t>
  </si>
  <si>
    <t>2018317010229</t>
  </si>
  <si>
    <t>2018317010230</t>
  </si>
  <si>
    <t>2018317010231</t>
  </si>
  <si>
    <t>2018309040227</t>
  </si>
  <si>
    <t>园艺183</t>
  </si>
  <si>
    <t>2018309040230</t>
  </si>
  <si>
    <t>2018317010301</t>
  </si>
  <si>
    <t>2018317010302</t>
  </si>
  <si>
    <t>2018317010303</t>
  </si>
  <si>
    <t>2018317010304</t>
  </si>
  <si>
    <t>2018317010305</t>
  </si>
  <si>
    <t>2018317010307</t>
  </si>
  <si>
    <t>2018317010308</t>
  </si>
  <si>
    <t>2018317010309</t>
  </si>
  <si>
    <t>2018317010310</t>
  </si>
  <si>
    <t>2018317010311</t>
  </si>
  <si>
    <t>2018317010312</t>
  </si>
  <si>
    <t>2018317010313</t>
  </si>
  <si>
    <t>2018317010314</t>
  </si>
  <si>
    <t>2018317010315</t>
  </si>
  <si>
    <t>2018317010316</t>
  </si>
  <si>
    <t>2018317010317</t>
  </si>
  <si>
    <t>2018317010319</t>
  </si>
  <si>
    <t>2018317010321</t>
  </si>
  <si>
    <t>2018317010323</t>
  </si>
  <si>
    <t>2018317010324</t>
  </si>
  <si>
    <t>2018317010325</t>
  </si>
  <si>
    <t>2018317010326</t>
  </si>
  <si>
    <t>2018317010327</t>
  </si>
  <si>
    <t>2018317010328</t>
  </si>
  <si>
    <t>2018317010329</t>
  </si>
  <si>
    <t>2018317010330</t>
  </si>
  <si>
    <t>2018317010331</t>
  </si>
  <si>
    <t>2018317020128</t>
  </si>
  <si>
    <r>
      <rPr>
        <sz val="11"/>
        <color rgb="FF000000"/>
        <rFont val="宋体"/>
        <charset val="134"/>
      </rPr>
      <t>班级：</t>
    </r>
    <r>
      <rPr>
        <sz val="11"/>
        <color indexed="8"/>
        <rFont val="Times New Roman"/>
        <charset val="134"/>
      </rPr>
      <t xml:space="preserve">   </t>
    </r>
    <r>
      <rPr>
        <sz val="11"/>
        <color rgb="FF000000"/>
        <rFont val="宋体"/>
        <charset val="134"/>
      </rPr>
      <t>园艺</t>
    </r>
    <r>
      <rPr>
        <sz val="11"/>
        <color indexed="8"/>
        <rFont val="Times New Roman"/>
        <charset val="134"/>
      </rPr>
      <t xml:space="preserve">181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>填表日期：</t>
    </r>
    <r>
      <rPr>
        <sz val="11"/>
        <color indexed="8"/>
        <rFont val="Times New Roman"/>
        <charset val="134"/>
      </rPr>
      <t xml:space="preserve"> 2019    </t>
    </r>
    <r>
      <rPr>
        <sz val="11"/>
        <color rgb="FF000000"/>
        <rFont val="宋体"/>
        <charset val="134"/>
      </rPr>
      <t>年</t>
    </r>
    <r>
      <rPr>
        <sz val="11"/>
        <color indexed="8"/>
        <rFont val="Times New Roman"/>
        <charset val="134"/>
      </rPr>
      <t xml:space="preserve">   9  </t>
    </r>
    <r>
      <rPr>
        <sz val="11"/>
        <color rgb="FF000000"/>
        <rFont val="宋体"/>
        <charset val="134"/>
      </rPr>
      <t>月</t>
    </r>
    <r>
      <rPr>
        <sz val="11"/>
        <color indexed="8"/>
        <rFont val="Times New Roman"/>
        <charset val="134"/>
      </rPr>
      <t xml:space="preserve">   16  </t>
    </r>
    <r>
      <rPr>
        <sz val="11"/>
        <color rgb="FF000000"/>
        <rFont val="宋体"/>
        <charset val="134"/>
      </rPr>
      <t>日</t>
    </r>
  </si>
  <si>
    <r>
      <rPr>
        <sz val="11"/>
        <rFont val="宋体"/>
        <charset val="134"/>
      </rPr>
      <t>园艺</t>
    </r>
    <r>
      <rPr>
        <sz val="11"/>
        <rFont val="Times New Roman"/>
        <charset val="134"/>
      </rPr>
      <t>181</t>
    </r>
  </si>
  <si>
    <r>
      <rPr>
        <sz val="11"/>
        <color rgb="FF000000"/>
        <rFont val="宋体"/>
        <charset val="134"/>
      </rPr>
      <t>班级：</t>
    </r>
    <r>
      <rPr>
        <sz val="11"/>
        <color indexed="8"/>
        <rFont val="Times New Roman"/>
        <charset val="134"/>
      </rPr>
      <t xml:space="preserve">   </t>
    </r>
    <r>
      <rPr>
        <sz val="11"/>
        <color rgb="FF000000"/>
        <rFont val="宋体"/>
        <charset val="134"/>
      </rPr>
      <t>园艺</t>
    </r>
    <r>
      <rPr>
        <sz val="11"/>
        <color indexed="8"/>
        <rFont val="Times New Roman"/>
        <charset val="134"/>
      </rPr>
      <t xml:space="preserve">182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>填表日期：</t>
    </r>
    <r>
      <rPr>
        <sz val="11"/>
        <color indexed="8"/>
        <rFont val="Times New Roman"/>
        <charset val="134"/>
      </rPr>
      <t xml:space="preserve"> 2019    </t>
    </r>
    <r>
      <rPr>
        <sz val="11"/>
        <color rgb="FF000000"/>
        <rFont val="宋体"/>
        <charset val="134"/>
      </rPr>
      <t>年</t>
    </r>
    <r>
      <rPr>
        <sz val="11"/>
        <color indexed="8"/>
        <rFont val="Times New Roman"/>
        <charset val="134"/>
      </rPr>
      <t xml:space="preserve">   9  </t>
    </r>
    <r>
      <rPr>
        <sz val="11"/>
        <color rgb="FF000000"/>
        <rFont val="宋体"/>
        <charset val="134"/>
      </rPr>
      <t>月</t>
    </r>
    <r>
      <rPr>
        <sz val="11"/>
        <color indexed="8"/>
        <rFont val="Times New Roman"/>
        <charset val="134"/>
      </rPr>
      <t xml:space="preserve">   16  </t>
    </r>
    <r>
      <rPr>
        <sz val="11"/>
        <color rgb="FF000000"/>
        <rFont val="宋体"/>
        <charset val="134"/>
      </rPr>
      <t>日</t>
    </r>
  </si>
  <si>
    <r>
      <rPr>
        <sz val="11"/>
        <rFont val="宋体"/>
        <charset val="134"/>
      </rPr>
      <t>园艺</t>
    </r>
    <r>
      <rPr>
        <sz val="11"/>
        <rFont val="Times New Roman"/>
        <charset val="134"/>
      </rPr>
      <t>182</t>
    </r>
  </si>
  <si>
    <r>
      <rPr>
        <sz val="11"/>
        <color rgb="FF000000"/>
        <rFont val="宋体"/>
        <charset val="134"/>
      </rPr>
      <t>班级：</t>
    </r>
    <r>
      <rPr>
        <sz val="11"/>
        <color indexed="8"/>
        <rFont val="Times New Roman"/>
        <charset val="134"/>
      </rPr>
      <t xml:space="preserve">   </t>
    </r>
    <r>
      <rPr>
        <sz val="11"/>
        <color rgb="FF000000"/>
        <rFont val="宋体"/>
        <charset val="134"/>
      </rPr>
      <t>园艺</t>
    </r>
    <r>
      <rPr>
        <sz val="11"/>
        <color indexed="8"/>
        <rFont val="Times New Roman"/>
        <charset val="134"/>
      </rPr>
      <t xml:space="preserve">183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>填表日期：</t>
    </r>
    <r>
      <rPr>
        <sz val="11"/>
        <color indexed="8"/>
        <rFont val="Times New Roman"/>
        <charset val="134"/>
      </rPr>
      <t xml:space="preserve"> 2019    </t>
    </r>
    <r>
      <rPr>
        <sz val="11"/>
        <color rgb="FF000000"/>
        <rFont val="宋体"/>
        <charset val="134"/>
      </rPr>
      <t>年</t>
    </r>
    <r>
      <rPr>
        <sz val="11"/>
        <color indexed="8"/>
        <rFont val="Times New Roman"/>
        <charset val="134"/>
      </rPr>
      <t xml:space="preserve">   9  </t>
    </r>
    <r>
      <rPr>
        <sz val="11"/>
        <color rgb="FF000000"/>
        <rFont val="宋体"/>
        <charset val="134"/>
      </rPr>
      <t>月</t>
    </r>
    <r>
      <rPr>
        <sz val="11"/>
        <color indexed="8"/>
        <rFont val="Times New Roman"/>
        <charset val="134"/>
      </rPr>
      <t xml:space="preserve">   16  </t>
    </r>
    <r>
      <rPr>
        <sz val="11"/>
        <color rgb="FF000000"/>
        <rFont val="宋体"/>
        <charset val="134"/>
      </rPr>
      <t>日</t>
    </r>
  </si>
  <si>
    <r>
      <rPr>
        <sz val="11"/>
        <rFont val="宋体"/>
        <charset val="134"/>
      </rPr>
      <t>园艺</t>
    </r>
    <r>
      <rPr>
        <sz val="11"/>
        <rFont val="Times New Roman"/>
        <charset val="134"/>
      </rPr>
      <t>183</t>
    </r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</si>
</sst>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0.0_);[Red]\(0.0\)"/>
    <numFmt numFmtId="179" formatCode="0.00_ "/>
    <numFmt numFmtId="180" formatCode="0_ "/>
    <numFmt numFmtId="181" formatCode="0.0_ "/>
  </numFmts>
  <fonts count="31">
    <font>
      <sz val="11"/>
      <color theme="1"/>
      <name val="宋体"/>
      <charset val="134"/>
      <scheme val="minor"/>
    </font>
    <font>
      <b/>
      <sz val="14"/>
      <name val="楷体_GB2312"/>
      <charset val="134"/>
    </font>
    <font>
      <sz val="14"/>
      <name val="楷体_GB2312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Times New Roman"/>
      <charset val="134"/>
    </font>
    <font>
      <sz val="11"/>
      <color rgb="FFFF0000"/>
      <name val="Times New Roman"/>
      <charset val="134"/>
    </font>
    <font>
      <b/>
      <sz val="14"/>
      <name val="宋体"/>
      <charset val="134"/>
      <scheme val="minor"/>
    </font>
    <font>
      <sz val="11"/>
      <color theme="1"/>
      <name val="Times New Roman"/>
      <charset val="134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o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Border="1" applyAlignment="1" applyProtection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179" fontId="12" fillId="0" borderId="3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center" vertical="center"/>
    </xf>
    <xf numFmtId="180" fontId="13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Border="1" applyAlignment="1" applyProtection="1">
      <alignment horizontal="center" vertical="center"/>
      <protection locked="0"/>
    </xf>
    <xf numFmtId="180" fontId="4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D11" sqref="D11"/>
    </sheetView>
  </sheetViews>
  <sheetFormatPr defaultColWidth="9" defaultRowHeight="13.5"/>
  <cols>
    <col min="1" max="1" width="18" customWidth="1"/>
    <col min="2" max="2" width="11.5416666666667" customWidth="1"/>
    <col min="4" max="4" width="10.4583333333333" customWidth="1"/>
  </cols>
  <sheetData>
    <row r="1" ht="18.75" spans="1:12">
      <c r="A1" s="33" t="s">
        <v>0</v>
      </c>
      <c r="B1" s="33"/>
      <c r="C1" s="33"/>
      <c r="D1" s="34"/>
      <c r="E1" s="34"/>
      <c r="F1" s="34"/>
      <c r="G1" s="33"/>
      <c r="H1" s="33"/>
      <c r="I1" s="33"/>
      <c r="J1" s="33"/>
      <c r="K1" s="33"/>
      <c r="L1" s="33"/>
    </row>
    <row r="2" ht="14.25" spans="1:12">
      <c r="A2" s="37" t="s">
        <v>1</v>
      </c>
      <c r="B2" s="38"/>
      <c r="C2" s="38"/>
      <c r="D2" s="39"/>
      <c r="E2" s="39"/>
      <c r="F2" s="39"/>
      <c r="G2" s="38"/>
      <c r="H2" s="38"/>
      <c r="I2" s="38"/>
      <c r="J2" s="38"/>
      <c r="K2" s="38"/>
      <c r="L2" s="38"/>
    </row>
    <row r="3" ht="42" spans="1:11">
      <c r="A3" s="7" t="s">
        <v>2</v>
      </c>
      <c r="B3" s="7" t="s">
        <v>3</v>
      </c>
      <c r="C3" s="8" t="s">
        <v>4</v>
      </c>
      <c r="D3" s="35" t="s">
        <v>5</v>
      </c>
      <c r="E3" s="35" t="s">
        <v>6</v>
      </c>
      <c r="F3" s="8" t="s">
        <v>7</v>
      </c>
      <c r="G3" s="8" t="s">
        <v>8</v>
      </c>
      <c r="H3" s="23" t="s">
        <v>9</v>
      </c>
      <c r="I3" s="8" t="s">
        <v>10</v>
      </c>
      <c r="J3" s="8" t="s">
        <v>11</v>
      </c>
      <c r="K3" s="8" t="s">
        <v>12</v>
      </c>
    </row>
    <row r="4" ht="15" spans="1:11">
      <c r="A4" s="40" t="s">
        <v>13</v>
      </c>
      <c r="B4" s="31" t="s">
        <v>14</v>
      </c>
      <c r="C4" s="41">
        <v>9.2</v>
      </c>
      <c r="D4" s="27">
        <f t="shared" ref="D4:D10" si="0">K4*25*0.7</f>
        <v>66.675</v>
      </c>
      <c r="E4" s="42">
        <v>21.75</v>
      </c>
      <c r="F4" s="43">
        <f>E4*0.2</f>
        <v>4.35</v>
      </c>
      <c r="G4" s="44">
        <v>0</v>
      </c>
      <c r="H4" s="27">
        <f>C4+D4+F4+G4</f>
        <v>80.225</v>
      </c>
      <c r="I4" s="51"/>
      <c r="J4" s="10">
        <f>RANK(H4,$H$4:$H$34)</f>
        <v>9</v>
      </c>
      <c r="K4" s="27">
        <v>3.81</v>
      </c>
    </row>
    <row r="5" ht="15" spans="1:11">
      <c r="A5" s="40" t="s">
        <v>15</v>
      </c>
      <c r="B5" s="31" t="s">
        <v>14</v>
      </c>
      <c r="C5" s="41">
        <v>9.8</v>
      </c>
      <c r="D5" s="27">
        <f t="shared" si="0"/>
        <v>65.45</v>
      </c>
      <c r="E5" s="42">
        <v>34</v>
      </c>
      <c r="F5" s="43">
        <f t="shared" ref="F5:F34" si="1">E5*0.2</f>
        <v>6.8</v>
      </c>
      <c r="G5" s="44">
        <v>2</v>
      </c>
      <c r="H5" s="27">
        <f t="shared" ref="H5:H34" si="2">C5+D5+F5+G5</f>
        <v>84.05</v>
      </c>
      <c r="I5" s="51"/>
      <c r="J5" s="10">
        <f t="shared" ref="J5:J34" si="3">RANK(H5,$H$4:$H$34)</f>
        <v>7</v>
      </c>
      <c r="K5" s="27">
        <v>3.74</v>
      </c>
    </row>
    <row r="6" ht="15" spans="1:11">
      <c r="A6" s="40" t="s">
        <v>16</v>
      </c>
      <c r="B6" s="31" t="s">
        <v>14</v>
      </c>
      <c r="C6" s="41">
        <v>9.4</v>
      </c>
      <c r="D6" s="27">
        <f t="shared" si="0"/>
        <v>64.75</v>
      </c>
      <c r="E6" s="42">
        <v>26</v>
      </c>
      <c r="F6" s="43">
        <f t="shared" si="1"/>
        <v>5.2</v>
      </c>
      <c r="G6" s="44">
        <v>0</v>
      </c>
      <c r="H6" s="27">
        <f t="shared" si="2"/>
        <v>79.35</v>
      </c>
      <c r="I6" s="51"/>
      <c r="J6" s="10">
        <f t="shared" si="3"/>
        <v>11</v>
      </c>
      <c r="K6" s="27">
        <v>3.7</v>
      </c>
    </row>
    <row r="7" ht="15" spans="1:11">
      <c r="A7" s="40" t="s">
        <v>17</v>
      </c>
      <c r="B7" s="31" t="s">
        <v>14</v>
      </c>
      <c r="C7" s="41">
        <v>9.2</v>
      </c>
      <c r="D7" s="27">
        <f t="shared" si="0"/>
        <v>54.775</v>
      </c>
      <c r="E7" s="42">
        <v>14.25</v>
      </c>
      <c r="F7" s="43">
        <f t="shared" si="1"/>
        <v>2.85</v>
      </c>
      <c r="G7" s="44">
        <v>0</v>
      </c>
      <c r="H7" s="27">
        <f t="shared" si="2"/>
        <v>66.825</v>
      </c>
      <c r="I7" s="51"/>
      <c r="J7" s="10">
        <f t="shared" si="3"/>
        <v>22</v>
      </c>
      <c r="K7" s="27">
        <v>3.13</v>
      </c>
    </row>
    <row r="8" ht="15" spans="1:11">
      <c r="A8" s="40" t="s">
        <v>18</v>
      </c>
      <c r="B8" s="31" t="s">
        <v>14</v>
      </c>
      <c r="C8" s="41">
        <v>9.8</v>
      </c>
      <c r="D8" s="27">
        <f t="shared" si="0"/>
        <v>68.95</v>
      </c>
      <c r="E8" s="42">
        <v>65.75</v>
      </c>
      <c r="F8" s="43">
        <f t="shared" si="1"/>
        <v>13.15</v>
      </c>
      <c r="G8" s="44">
        <v>0</v>
      </c>
      <c r="H8" s="27">
        <f t="shared" si="2"/>
        <v>91.9</v>
      </c>
      <c r="I8" s="51"/>
      <c r="J8" s="10">
        <f t="shared" si="3"/>
        <v>2</v>
      </c>
      <c r="K8" s="27">
        <v>3.94</v>
      </c>
    </row>
    <row r="9" ht="15" spans="1:11">
      <c r="A9" s="40" t="s">
        <v>19</v>
      </c>
      <c r="B9" s="31" t="s">
        <v>14</v>
      </c>
      <c r="C9" s="41">
        <v>9.4</v>
      </c>
      <c r="D9" s="27">
        <f t="shared" si="0"/>
        <v>59.5</v>
      </c>
      <c r="E9" s="42">
        <v>25.75</v>
      </c>
      <c r="F9" s="43">
        <f t="shared" si="1"/>
        <v>5.15</v>
      </c>
      <c r="G9" s="44">
        <v>0</v>
      </c>
      <c r="H9" s="27">
        <f t="shared" si="2"/>
        <v>74.05</v>
      </c>
      <c r="I9" s="51"/>
      <c r="J9" s="10">
        <f t="shared" si="3"/>
        <v>15</v>
      </c>
      <c r="K9" s="27">
        <v>3.4</v>
      </c>
    </row>
    <row r="10" ht="15" spans="1:11">
      <c r="A10" s="40" t="s">
        <v>20</v>
      </c>
      <c r="B10" s="31" t="s">
        <v>14</v>
      </c>
      <c r="C10" s="41">
        <v>10</v>
      </c>
      <c r="D10" s="27">
        <f t="shared" si="0"/>
        <v>61.425</v>
      </c>
      <c r="E10" s="42">
        <v>40.5</v>
      </c>
      <c r="F10" s="43">
        <f t="shared" si="1"/>
        <v>8.1</v>
      </c>
      <c r="G10" s="44">
        <v>0</v>
      </c>
      <c r="H10" s="27">
        <f t="shared" si="2"/>
        <v>79.525</v>
      </c>
      <c r="I10" s="51"/>
      <c r="J10" s="10">
        <f t="shared" si="3"/>
        <v>10</v>
      </c>
      <c r="K10" s="27">
        <v>3.51</v>
      </c>
    </row>
    <row r="11" ht="15" spans="1:11">
      <c r="A11" s="45" t="s">
        <v>21</v>
      </c>
      <c r="B11" s="31" t="s">
        <v>14</v>
      </c>
      <c r="C11" s="41">
        <v>8.6</v>
      </c>
      <c r="D11" s="27">
        <f t="shared" ref="D11:D34" si="4">K11*25*0.7</f>
        <v>63.525</v>
      </c>
      <c r="E11" s="42">
        <v>51</v>
      </c>
      <c r="F11" s="43">
        <f t="shared" si="1"/>
        <v>10.2</v>
      </c>
      <c r="G11" s="44">
        <v>4</v>
      </c>
      <c r="H11" s="27">
        <f t="shared" si="2"/>
        <v>86.325</v>
      </c>
      <c r="I11" s="51"/>
      <c r="J11" s="10">
        <f t="shared" si="3"/>
        <v>3</v>
      </c>
      <c r="K11" s="27">
        <v>3.63</v>
      </c>
    </row>
    <row r="12" ht="15" spans="1:11">
      <c r="A12" s="46" t="s">
        <v>22</v>
      </c>
      <c r="B12" s="47" t="s">
        <v>14</v>
      </c>
      <c r="C12" s="48">
        <v>8.4</v>
      </c>
      <c r="D12" s="27">
        <f t="shared" si="4"/>
        <v>58.8</v>
      </c>
      <c r="E12" s="42">
        <v>33.5</v>
      </c>
      <c r="F12" s="43">
        <f t="shared" si="1"/>
        <v>6.7</v>
      </c>
      <c r="G12" s="44">
        <v>1</v>
      </c>
      <c r="H12" s="27">
        <f t="shared" si="2"/>
        <v>74.9</v>
      </c>
      <c r="I12" s="51"/>
      <c r="J12" s="10">
        <f t="shared" si="3"/>
        <v>14</v>
      </c>
      <c r="K12" s="52">
        <v>3.36</v>
      </c>
    </row>
    <row r="13" ht="15" spans="1:11">
      <c r="A13" s="40" t="s">
        <v>23</v>
      </c>
      <c r="B13" s="31" t="s">
        <v>14</v>
      </c>
      <c r="C13" s="41">
        <v>8.2</v>
      </c>
      <c r="D13" s="27">
        <f t="shared" si="4"/>
        <v>41.125</v>
      </c>
      <c r="E13" s="42">
        <v>23</v>
      </c>
      <c r="F13" s="43">
        <f t="shared" si="1"/>
        <v>4.6</v>
      </c>
      <c r="G13" s="44">
        <v>0</v>
      </c>
      <c r="H13" s="27">
        <f t="shared" si="2"/>
        <v>53.925</v>
      </c>
      <c r="I13" s="11"/>
      <c r="J13" s="10">
        <f t="shared" si="3"/>
        <v>28</v>
      </c>
      <c r="K13" s="27">
        <v>2.35</v>
      </c>
    </row>
    <row r="14" ht="15" spans="1:11">
      <c r="A14" s="40" t="s">
        <v>24</v>
      </c>
      <c r="B14" s="31" t="s">
        <v>14</v>
      </c>
      <c r="C14" s="41">
        <v>9.4</v>
      </c>
      <c r="D14" s="27">
        <f t="shared" si="4"/>
        <v>51.275</v>
      </c>
      <c r="E14" s="42">
        <v>45.5</v>
      </c>
      <c r="F14" s="43">
        <f t="shared" si="1"/>
        <v>9.1</v>
      </c>
      <c r="G14" s="44">
        <v>1</v>
      </c>
      <c r="H14" s="27">
        <f t="shared" si="2"/>
        <v>70.775</v>
      </c>
      <c r="I14" s="51"/>
      <c r="J14" s="10">
        <f t="shared" si="3"/>
        <v>18</v>
      </c>
      <c r="K14" s="27">
        <v>2.93</v>
      </c>
    </row>
    <row r="15" ht="15" spans="1:11">
      <c r="A15" s="40" t="s">
        <v>25</v>
      </c>
      <c r="B15" s="31" t="s">
        <v>14</v>
      </c>
      <c r="C15" s="41">
        <v>8.8</v>
      </c>
      <c r="D15" s="27">
        <f t="shared" si="4"/>
        <v>60.2</v>
      </c>
      <c r="E15" s="42">
        <v>20.75</v>
      </c>
      <c r="F15" s="43">
        <f t="shared" si="1"/>
        <v>4.15</v>
      </c>
      <c r="G15" s="44">
        <v>0</v>
      </c>
      <c r="H15" s="27">
        <f t="shared" si="2"/>
        <v>73.15</v>
      </c>
      <c r="I15" s="51"/>
      <c r="J15" s="10">
        <f t="shared" si="3"/>
        <v>16</v>
      </c>
      <c r="K15" s="27">
        <v>3.44</v>
      </c>
    </row>
    <row r="16" ht="15" spans="1:11">
      <c r="A16" s="40" t="s">
        <v>26</v>
      </c>
      <c r="B16" s="31" t="s">
        <v>14</v>
      </c>
      <c r="C16" s="41">
        <v>10</v>
      </c>
      <c r="D16" s="27">
        <f t="shared" si="4"/>
        <v>55.475</v>
      </c>
      <c r="E16" s="42">
        <v>51</v>
      </c>
      <c r="F16" s="43">
        <f t="shared" si="1"/>
        <v>10.2</v>
      </c>
      <c r="G16" s="44">
        <v>5</v>
      </c>
      <c r="H16" s="27">
        <f t="shared" si="2"/>
        <v>80.675</v>
      </c>
      <c r="I16" s="51"/>
      <c r="J16" s="10">
        <f t="shared" si="3"/>
        <v>8</v>
      </c>
      <c r="K16" s="27">
        <v>3.17</v>
      </c>
    </row>
    <row r="17" ht="15" spans="1:11">
      <c r="A17" s="40" t="s">
        <v>27</v>
      </c>
      <c r="B17" s="31" t="s">
        <v>14</v>
      </c>
      <c r="C17" s="41">
        <v>8.8</v>
      </c>
      <c r="D17" s="27">
        <f t="shared" si="4"/>
        <v>46.725</v>
      </c>
      <c r="E17" s="42">
        <v>11</v>
      </c>
      <c r="F17" s="43">
        <f t="shared" si="1"/>
        <v>2.2</v>
      </c>
      <c r="G17" s="44">
        <v>0</v>
      </c>
      <c r="H17" s="27">
        <f t="shared" si="2"/>
        <v>57.725</v>
      </c>
      <c r="I17" s="51"/>
      <c r="J17" s="10">
        <f t="shared" si="3"/>
        <v>27</v>
      </c>
      <c r="K17" s="27">
        <v>2.67</v>
      </c>
    </row>
    <row r="18" ht="15" spans="1:11">
      <c r="A18" s="40" t="s">
        <v>28</v>
      </c>
      <c r="B18" s="31" t="s">
        <v>14</v>
      </c>
      <c r="C18" s="41">
        <v>9.2</v>
      </c>
      <c r="D18" s="27">
        <f t="shared" si="4"/>
        <v>55.825</v>
      </c>
      <c r="E18" s="42">
        <v>9.5</v>
      </c>
      <c r="F18" s="43">
        <f t="shared" si="1"/>
        <v>1.9</v>
      </c>
      <c r="G18" s="44">
        <v>0</v>
      </c>
      <c r="H18" s="27">
        <f t="shared" si="2"/>
        <v>66.925</v>
      </c>
      <c r="I18" s="51"/>
      <c r="J18" s="10">
        <f t="shared" si="3"/>
        <v>21</v>
      </c>
      <c r="K18" s="27">
        <v>3.19</v>
      </c>
    </row>
    <row r="19" ht="15" spans="1:11">
      <c r="A19" s="40" t="s">
        <v>29</v>
      </c>
      <c r="B19" s="31" t="s">
        <v>14</v>
      </c>
      <c r="C19" s="41">
        <v>8.4</v>
      </c>
      <c r="D19" s="27">
        <f t="shared" si="4"/>
        <v>56.7</v>
      </c>
      <c r="E19" s="42">
        <v>44.5</v>
      </c>
      <c r="F19" s="43">
        <f t="shared" si="1"/>
        <v>8.9</v>
      </c>
      <c r="G19" s="44">
        <v>2</v>
      </c>
      <c r="H19" s="27">
        <f t="shared" si="2"/>
        <v>76</v>
      </c>
      <c r="I19" s="11" t="s">
        <v>30</v>
      </c>
      <c r="J19" s="10">
        <f t="shared" si="3"/>
        <v>13</v>
      </c>
      <c r="K19" s="27">
        <v>3.24</v>
      </c>
    </row>
    <row r="20" ht="15" spans="1:11">
      <c r="A20" s="45" t="s">
        <v>31</v>
      </c>
      <c r="B20" s="31" t="s">
        <v>14</v>
      </c>
      <c r="C20" s="41">
        <v>8.6</v>
      </c>
      <c r="D20" s="27">
        <f t="shared" si="4"/>
        <v>65.275</v>
      </c>
      <c r="E20" s="42">
        <v>53</v>
      </c>
      <c r="F20" s="43">
        <f t="shared" si="1"/>
        <v>10.6</v>
      </c>
      <c r="G20" s="44">
        <v>0</v>
      </c>
      <c r="H20" s="27">
        <f t="shared" si="2"/>
        <v>84.475</v>
      </c>
      <c r="I20" s="51"/>
      <c r="J20" s="10">
        <f t="shared" si="3"/>
        <v>5</v>
      </c>
      <c r="K20" s="27">
        <v>3.73</v>
      </c>
    </row>
    <row r="21" ht="15" spans="1:11">
      <c r="A21" s="40" t="s">
        <v>32</v>
      </c>
      <c r="B21" s="31" t="s">
        <v>14</v>
      </c>
      <c r="C21" s="41">
        <v>8.2</v>
      </c>
      <c r="D21" s="27">
        <f t="shared" si="4"/>
        <v>50.75</v>
      </c>
      <c r="E21" s="42">
        <v>29.5</v>
      </c>
      <c r="F21" s="43">
        <f t="shared" si="1"/>
        <v>5.9</v>
      </c>
      <c r="G21" s="44">
        <v>0</v>
      </c>
      <c r="H21" s="27">
        <f t="shared" si="2"/>
        <v>64.85</v>
      </c>
      <c r="I21" s="51"/>
      <c r="J21" s="10">
        <f t="shared" si="3"/>
        <v>24</v>
      </c>
      <c r="K21" s="27">
        <v>2.9</v>
      </c>
    </row>
    <row r="22" ht="15" spans="1:11">
      <c r="A22" s="40" t="s">
        <v>33</v>
      </c>
      <c r="B22" s="31" t="s">
        <v>14</v>
      </c>
      <c r="C22" s="41">
        <v>10</v>
      </c>
      <c r="D22" s="27">
        <f t="shared" si="4"/>
        <v>64.4</v>
      </c>
      <c r="E22" s="42">
        <v>52</v>
      </c>
      <c r="F22" s="43">
        <f t="shared" si="1"/>
        <v>10.4</v>
      </c>
      <c r="G22" s="44">
        <v>0</v>
      </c>
      <c r="H22" s="27">
        <f t="shared" si="2"/>
        <v>84.8</v>
      </c>
      <c r="I22" s="51"/>
      <c r="J22" s="10">
        <f t="shared" si="3"/>
        <v>4</v>
      </c>
      <c r="K22" s="27">
        <v>3.68</v>
      </c>
    </row>
    <row r="23" ht="15" spans="1:11">
      <c r="A23" s="40" t="s">
        <v>34</v>
      </c>
      <c r="B23" s="31" t="s">
        <v>14</v>
      </c>
      <c r="C23" s="41">
        <v>9.6</v>
      </c>
      <c r="D23" s="27">
        <f t="shared" si="4"/>
        <v>64.75</v>
      </c>
      <c r="E23" s="42">
        <v>49.75</v>
      </c>
      <c r="F23" s="43">
        <f t="shared" si="1"/>
        <v>9.95</v>
      </c>
      <c r="G23" s="44">
        <v>0</v>
      </c>
      <c r="H23" s="27">
        <f t="shared" si="2"/>
        <v>84.3</v>
      </c>
      <c r="I23" s="51"/>
      <c r="J23" s="10">
        <f t="shared" si="3"/>
        <v>6</v>
      </c>
      <c r="K23" s="27">
        <v>3.7</v>
      </c>
    </row>
    <row r="24" ht="15" spans="1:11">
      <c r="A24" s="40" t="s">
        <v>35</v>
      </c>
      <c r="B24" s="31" t="s">
        <v>14</v>
      </c>
      <c r="C24" s="41">
        <v>9.6</v>
      </c>
      <c r="D24" s="27">
        <f t="shared" si="4"/>
        <v>52.15</v>
      </c>
      <c r="E24" s="42">
        <v>29</v>
      </c>
      <c r="F24" s="43">
        <f t="shared" si="1"/>
        <v>5.8</v>
      </c>
      <c r="G24" s="44">
        <v>0</v>
      </c>
      <c r="H24" s="27">
        <f t="shared" si="2"/>
        <v>67.55</v>
      </c>
      <c r="I24" s="51"/>
      <c r="J24" s="10">
        <f t="shared" si="3"/>
        <v>20</v>
      </c>
      <c r="K24" s="27">
        <v>2.98</v>
      </c>
    </row>
    <row r="25" ht="15" spans="1:11">
      <c r="A25" s="40" t="s">
        <v>36</v>
      </c>
      <c r="B25" s="31" t="s">
        <v>14</v>
      </c>
      <c r="C25" s="41">
        <v>8.6</v>
      </c>
      <c r="D25" s="27">
        <f t="shared" si="4"/>
        <v>57.575</v>
      </c>
      <c r="E25" s="42">
        <v>23</v>
      </c>
      <c r="F25" s="43">
        <f t="shared" si="1"/>
        <v>4.6</v>
      </c>
      <c r="G25" s="44">
        <v>2</v>
      </c>
      <c r="H25" s="27">
        <f t="shared" si="2"/>
        <v>72.775</v>
      </c>
      <c r="I25" s="51"/>
      <c r="J25" s="10">
        <f t="shared" si="3"/>
        <v>17</v>
      </c>
      <c r="K25" s="27">
        <v>3.29</v>
      </c>
    </row>
    <row r="26" ht="15" spans="1:11">
      <c r="A26" s="40" t="s">
        <v>37</v>
      </c>
      <c r="B26" s="31" t="s">
        <v>14</v>
      </c>
      <c r="C26" s="41">
        <v>9.8</v>
      </c>
      <c r="D26" s="27">
        <f t="shared" si="4"/>
        <v>66.15</v>
      </c>
      <c r="E26" s="49">
        <v>100</v>
      </c>
      <c r="F26" s="43">
        <f t="shared" si="1"/>
        <v>20</v>
      </c>
      <c r="G26" s="44">
        <v>2</v>
      </c>
      <c r="H26" s="27">
        <f t="shared" si="2"/>
        <v>97.95</v>
      </c>
      <c r="I26" s="51"/>
      <c r="J26" s="10">
        <f t="shared" si="3"/>
        <v>1</v>
      </c>
      <c r="K26" s="27">
        <v>3.78</v>
      </c>
    </row>
    <row r="27" ht="15" spans="1:11">
      <c r="A27" s="40" t="s">
        <v>38</v>
      </c>
      <c r="B27" s="31" t="s">
        <v>14</v>
      </c>
      <c r="C27" s="41">
        <v>9.8</v>
      </c>
      <c r="D27" s="27">
        <f t="shared" si="4"/>
        <v>47.075</v>
      </c>
      <c r="E27" s="42">
        <v>38.95</v>
      </c>
      <c r="F27" s="43">
        <f t="shared" si="1"/>
        <v>7.79</v>
      </c>
      <c r="G27" s="44">
        <v>0</v>
      </c>
      <c r="H27" s="27">
        <f t="shared" si="2"/>
        <v>64.665</v>
      </c>
      <c r="I27" s="51"/>
      <c r="J27" s="10">
        <f t="shared" si="3"/>
        <v>25</v>
      </c>
      <c r="K27" s="27">
        <v>2.69</v>
      </c>
    </row>
    <row r="28" ht="15" spans="1:11">
      <c r="A28" s="40" t="s">
        <v>39</v>
      </c>
      <c r="B28" s="31" t="s">
        <v>14</v>
      </c>
      <c r="C28" s="41">
        <v>9</v>
      </c>
      <c r="D28" s="27">
        <f t="shared" si="4"/>
        <v>44.275</v>
      </c>
      <c r="E28" s="42">
        <v>37.7</v>
      </c>
      <c r="F28" s="43">
        <f t="shared" si="1"/>
        <v>7.54</v>
      </c>
      <c r="G28" s="44">
        <v>3.5</v>
      </c>
      <c r="H28" s="27">
        <f t="shared" si="2"/>
        <v>64.315</v>
      </c>
      <c r="I28" s="51"/>
      <c r="J28" s="10">
        <f t="shared" si="3"/>
        <v>26</v>
      </c>
      <c r="K28" s="27">
        <v>2.53</v>
      </c>
    </row>
    <row r="29" ht="15" spans="1:11">
      <c r="A29" s="40" t="s">
        <v>40</v>
      </c>
      <c r="B29" s="31" t="s">
        <v>14</v>
      </c>
      <c r="C29" s="41">
        <v>8.2</v>
      </c>
      <c r="D29" s="27">
        <f t="shared" si="4"/>
        <v>47.6</v>
      </c>
      <c r="E29" s="42">
        <v>49.5</v>
      </c>
      <c r="F29" s="43">
        <f t="shared" si="1"/>
        <v>9.9</v>
      </c>
      <c r="G29" s="44">
        <v>0</v>
      </c>
      <c r="H29" s="27">
        <f t="shared" si="2"/>
        <v>65.7</v>
      </c>
      <c r="I29" s="51"/>
      <c r="J29" s="10">
        <f t="shared" si="3"/>
        <v>23</v>
      </c>
      <c r="K29" s="27">
        <v>2.72</v>
      </c>
    </row>
    <row r="30" ht="15" spans="1:11">
      <c r="A30" s="40" t="s">
        <v>41</v>
      </c>
      <c r="B30" s="31" t="s">
        <v>14</v>
      </c>
      <c r="C30" s="41">
        <v>9.4</v>
      </c>
      <c r="D30" s="27">
        <f t="shared" si="4"/>
        <v>56.35</v>
      </c>
      <c r="E30" s="42">
        <v>55.25</v>
      </c>
      <c r="F30" s="43">
        <f t="shared" si="1"/>
        <v>11.05</v>
      </c>
      <c r="G30" s="44">
        <v>1.5</v>
      </c>
      <c r="H30" s="27">
        <f t="shared" si="2"/>
        <v>78.3</v>
      </c>
      <c r="I30" s="11" t="s">
        <v>30</v>
      </c>
      <c r="J30" s="10">
        <f t="shared" si="3"/>
        <v>12</v>
      </c>
      <c r="K30" s="27">
        <v>3.22</v>
      </c>
    </row>
    <row r="31" ht="15" spans="1:11">
      <c r="A31" s="40" t="s">
        <v>42</v>
      </c>
      <c r="B31" s="31" t="s">
        <v>14</v>
      </c>
      <c r="C31" s="41">
        <v>8.4</v>
      </c>
      <c r="D31" s="27">
        <f t="shared" si="4"/>
        <v>33.775</v>
      </c>
      <c r="E31" s="42">
        <v>27.8</v>
      </c>
      <c r="F31" s="43">
        <f t="shared" si="1"/>
        <v>5.56</v>
      </c>
      <c r="G31" s="44">
        <v>0</v>
      </c>
      <c r="H31" s="27">
        <f t="shared" si="2"/>
        <v>47.735</v>
      </c>
      <c r="I31" s="11"/>
      <c r="J31" s="10">
        <f t="shared" si="3"/>
        <v>30</v>
      </c>
      <c r="K31" s="27">
        <v>1.93</v>
      </c>
    </row>
    <row r="32" ht="15" spans="1:11">
      <c r="A32" s="40" t="s">
        <v>43</v>
      </c>
      <c r="B32" s="31" t="s">
        <v>14</v>
      </c>
      <c r="C32" s="41">
        <v>8.2</v>
      </c>
      <c r="D32" s="27">
        <f t="shared" si="4"/>
        <v>36.925</v>
      </c>
      <c r="E32" s="42">
        <v>11</v>
      </c>
      <c r="F32" s="43">
        <f t="shared" si="1"/>
        <v>2.2</v>
      </c>
      <c r="G32" s="44">
        <v>0</v>
      </c>
      <c r="H32" s="27">
        <f t="shared" si="2"/>
        <v>47.325</v>
      </c>
      <c r="I32" s="11"/>
      <c r="J32" s="10">
        <f t="shared" si="3"/>
        <v>31</v>
      </c>
      <c r="K32" s="27">
        <v>2.11</v>
      </c>
    </row>
    <row r="33" ht="15" spans="1:11">
      <c r="A33" s="40" t="s">
        <v>44</v>
      </c>
      <c r="B33" s="31" t="s">
        <v>14</v>
      </c>
      <c r="C33" s="41">
        <v>8.8</v>
      </c>
      <c r="D33" s="27">
        <f t="shared" si="4"/>
        <v>51.1</v>
      </c>
      <c r="E33" s="42">
        <v>40.25</v>
      </c>
      <c r="F33" s="43">
        <f t="shared" si="1"/>
        <v>8.05</v>
      </c>
      <c r="G33" s="44">
        <v>0</v>
      </c>
      <c r="H33" s="27">
        <f t="shared" si="2"/>
        <v>67.95</v>
      </c>
      <c r="I33" s="51"/>
      <c r="J33" s="10">
        <f t="shared" si="3"/>
        <v>19</v>
      </c>
      <c r="K33" s="27">
        <v>2.92</v>
      </c>
    </row>
    <row r="34" ht="15" spans="1:11">
      <c r="A34" s="53" t="s">
        <v>45</v>
      </c>
      <c r="B34" s="31" t="s">
        <v>14</v>
      </c>
      <c r="C34" s="41">
        <v>8.8</v>
      </c>
      <c r="D34" s="27">
        <f t="shared" si="4"/>
        <v>32.725</v>
      </c>
      <c r="E34" s="42">
        <v>36.5</v>
      </c>
      <c r="F34" s="43">
        <f t="shared" si="1"/>
        <v>7.3</v>
      </c>
      <c r="G34" s="44">
        <v>3</v>
      </c>
      <c r="H34" s="27">
        <f t="shared" si="2"/>
        <v>51.825</v>
      </c>
      <c r="I34" s="11" t="s">
        <v>30</v>
      </c>
      <c r="J34" s="10">
        <f t="shared" si="3"/>
        <v>29</v>
      </c>
      <c r="K34" s="27">
        <v>1.87</v>
      </c>
    </row>
  </sheetData>
  <mergeCells count="2">
    <mergeCell ref="A1:L1"/>
    <mergeCell ref="A2:L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topLeftCell="A88" workbookViewId="0">
      <selection activeCell="J3" sqref="J3"/>
    </sheetView>
  </sheetViews>
  <sheetFormatPr defaultColWidth="8.725" defaultRowHeight="13.5"/>
  <cols>
    <col min="1" max="1" width="18" customWidth="1"/>
    <col min="2" max="2" width="11.5416666666667" customWidth="1"/>
    <col min="3" max="3" width="9"/>
    <col min="4" max="4" width="10.4583333333333" customWidth="1"/>
    <col min="5" max="12" width="9"/>
  </cols>
  <sheetData>
    <row r="1" ht="18.75" spans="1:12">
      <c r="A1" s="33" t="s">
        <v>46</v>
      </c>
      <c r="B1" s="33"/>
      <c r="C1" s="33"/>
      <c r="D1" s="34"/>
      <c r="E1" s="34"/>
      <c r="F1" s="34"/>
      <c r="G1" s="33"/>
      <c r="H1" s="33"/>
      <c r="I1" s="33"/>
      <c r="J1" s="33"/>
      <c r="K1" s="33"/>
      <c r="L1" s="33"/>
    </row>
    <row r="2" ht="42" spans="1:12">
      <c r="A2" s="7" t="s">
        <v>2</v>
      </c>
      <c r="B2" s="7" t="s">
        <v>3</v>
      </c>
      <c r="C2" s="8" t="s">
        <v>4</v>
      </c>
      <c r="D2" s="35" t="s">
        <v>5</v>
      </c>
      <c r="E2" s="35" t="s">
        <v>6</v>
      </c>
      <c r="F2" s="8" t="s">
        <v>7</v>
      </c>
      <c r="G2" s="8" t="s">
        <v>8</v>
      </c>
      <c r="H2" s="23" t="s">
        <v>9</v>
      </c>
      <c r="I2" s="8" t="s">
        <v>10</v>
      </c>
      <c r="J2" s="8" t="s">
        <v>11</v>
      </c>
      <c r="K2" s="8" t="s">
        <v>12</v>
      </c>
      <c r="L2" s="36"/>
    </row>
    <row r="3" ht="15" spans="1:12">
      <c r="A3" s="10" t="s">
        <v>47</v>
      </c>
      <c r="B3" s="11" t="s">
        <v>48</v>
      </c>
      <c r="C3" s="10">
        <v>9.8</v>
      </c>
      <c r="D3" s="27">
        <v>62.475</v>
      </c>
      <c r="E3" s="25">
        <v>13.5</v>
      </c>
      <c r="F3" s="27">
        <v>2.7</v>
      </c>
      <c r="G3" s="32">
        <v>0</v>
      </c>
      <c r="H3" s="27">
        <v>74.975</v>
      </c>
      <c r="I3" s="10"/>
      <c r="J3" s="10">
        <f>RANK(H3,H:H)</f>
        <v>26</v>
      </c>
      <c r="K3" s="10">
        <v>3.57</v>
      </c>
      <c r="L3">
        <f>SUM(C3,D3,F3,G3)</f>
        <v>74.975</v>
      </c>
    </row>
    <row r="4" ht="15" spans="1:11">
      <c r="A4" s="10" t="s">
        <v>49</v>
      </c>
      <c r="B4" s="11" t="s">
        <v>48</v>
      </c>
      <c r="C4" s="10">
        <v>10</v>
      </c>
      <c r="D4" s="27">
        <v>47.075</v>
      </c>
      <c r="E4" s="25">
        <v>20.3</v>
      </c>
      <c r="F4" s="27">
        <v>4.06</v>
      </c>
      <c r="G4" s="10">
        <v>0</v>
      </c>
      <c r="H4" s="27">
        <v>61.135</v>
      </c>
      <c r="I4" s="10" t="s">
        <v>30</v>
      </c>
      <c r="J4" s="10">
        <f t="shared" ref="J4:J35" si="0">RANK(H4,H:H)</f>
        <v>56</v>
      </c>
      <c r="K4" s="10">
        <v>2.69</v>
      </c>
    </row>
    <row r="5" ht="15" spans="1:11">
      <c r="A5" s="10" t="s">
        <v>50</v>
      </c>
      <c r="B5" s="11" t="s">
        <v>48</v>
      </c>
      <c r="C5" s="10">
        <v>8.4</v>
      </c>
      <c r="D5" s="27">
        <v>58.275</v>
      </c>
      <c r="E5" s="25">
        <v>6.75</v>
      </c>
      <c r="F5" s="27">
        <v>1.35</v>
      </c>
      <c r="G5" s="10">
        <v>0</v>
      </c>
      <c r="H5" s="27">
        <v>68.025</v>
      </c>
      <c r="I5" s="10"/>
      <c r="J5" s="10">
        <f t="shared" si="0"/>
        <v>38</v>
      </c>
      <c r="K5" s="10">
        <v>3.33</v>
      </c>
    </row>
    <row r="6" ht="15" spans="1:11">
      <c r="A6" s="10" t="s">
        <v>51</v>
      </c>
      <c r="B6" s="11" t="s">
        <v>48</v>
      </c>
      <c r="C6" s="10">
        <v>8.8</v>
      </c>
      <c r="D6" s="27">
        <v>50.575</v>
      </c>
      <c r="E6" s="25">
        <v>26.25</v>
      </c>
      <c r="F6" s="27">
        <v>5.25</v>
      </c>
      <c r="G6" s="10">
        <v>0</v>
      </c>
      <c r="H6" s="27">
        <v>64.625</v>
      </c>
      <c r="I6" s="10"/>
      <c r="J6" s="10">
        <f t="shared" si="0"/>
        <v>49</v>
      </c>
      <c r="K6" s="10">
        <v>2.89</v>
      </c>
    </row>
    <row r="7" ht="15" spans="1:11">
      <c r="A7" s="10" t="s">
        <v>52</v>
      </c>
      <c r="B7" s="11" t="s">
        <v>48</v>
      </c>
      <c r="C7" s="10">
        <v>8.8</v>
      </c>
      <c r="D7" s="27">
        <v>57.575</v>
      </c>
      <c r="E7" s="29">
        <v>36.25</v>
      </c>
      <c r="F7" s="27">
        <v>7.25</v>
      </c>
      <c r="G7" s="10">
        <v>1.5</v>
      </c>
      <c r="H7" s="27">
        <v>75.125</v>
      </c>
      <c r="I7" s="10"/>
      <c r="J7" s="10">
        <f t="shared" si="0"/>
        <v>24</v>
      </c>
      <c r="K7" s="10">
        <v>3.29</v>
      </c>
    </row>
    <row r="8" ht="15" spans="1:11">
      <c r="A8" s="10" t="s">
        <v>53</v>
      </c>
      <c r="B8" s="11" t="s">
        <v>48</v>
      </c>
      <c r="C8" s="10">
        <v>9.2</v>
      </c>
      <c r="D8" s="27">
        <v>56.175</v>
      </c>
      <c r="E8" s="25">
        <v>49.5</v>
      </c>
      <c r="F8" s="27">
        <v>9.9</v>
      </c>
      <c r="G8" s="10">
        <v>2</v>
      </c>
      <c r="H8" s="27">
        <v>77.275</v>
      </c>
      <c r="I8" s="10"/>
      <c r="J8" s="10">
        <f t="shared" si="0"/>
        <v>21</v>
      </c>
      <c r="K8" s="10">
        <v>3.21</v>
      </c>
    </row>
    <row r="9" ht="15" spans="1:11">
      <c r="A9" s="10" t="s">
        <v>54</v>
      </c>
      <c r="B9" s="11" t="s">
        <v>48</v>
      </c>
      <c r="C9" s="10">
        <v>9.6</v>
      </c>
      <c r="D9" s="27">
        <v>41.3</v>
      </c>
      <c r="E9" s="25">
        <v>16.05</v>
      </c>
      <c r="F9" s="27">
        <v>3.21</v>
      </c>
      <c r="G9" s="10">
        <v>0</v>
      </c>
      <c r="H9" s="27">
        <v>54.11</v>
      </c>
      <c r="I9" s="10"/>
      <c r="J9" s="10">
        <f t="shared" si="0"/>
        <v>70</v>
      </c>
      <c r="K9" s="10">
        <v>2.36</v>
      </c>
    </row>
    <row r="10" ht="15" spans="1:11">
      <c r="A10" s="10" t="s">
        <v>55</v>
      </c>
      <c r="B10" s="11" t="s">
        <v>48</v>
      </c>
      <c r="C10" s="10">
        <v>9.4</v>
      </c>
      <c r="D10" s="27">
        <v>62.3</v>
      </c>
      <c r="E10" s="25">
        <v>20.75</v>
      </c>
      <c r="F10" s="27">
        <v>4.15</v>
      </c>
      <c r="G10" s="10">
        <v>0</v>
      </c>
      <c r="H10" s="27">
        <v>75.85</v>
      </c>
      <c r="I10" s="10"/>
      <c r="J10" s="10">
        <f t="shared" si="0"/>
        <v>23</v>
      </c>
      <c r="K10" s="10">
        <v>3.56</v>
      </c>
    </row>
    <row r="11" ht="15" spans="1:11">
      <c r="A11" s="10" t="s">
        <v>56</v>
      </c>
      <c r="B11" s="11" t="s">
        <v>48</v>
      </c>
      <c r="C11" s="10">
        <v>8.4</v>
      </c>
      <c r="D11" s="27">
        <v>39.55</v>
      </c>
      <c r="E11" s="25">
        <v>24.75</v>
      </c>
      <c r="F11" s="27">
        <v>4.95</v>
      </c>
      <c r="G11" s="10">
        <v>0</v>
      </c>
      <c r="H11" s="27">
        <v>52.9</v>
      </c>
      <c r="I11" s="10" t="s">
        <v>30</v>
      </c>
      <c r="J11" s="10">
        <f t="shared" si="0"/>
        <v>73</v>
      </c>
      <c r="K11" s="10">
        <v>2.26</v>
      </c>
    </row>
    <row r="12" ht="15" spans="1:11">
      <c r="A12" s="10" t="s">
        <v>57</v>
      </c>
      <c r="B12" s="11" t="s">
        <v>48</v>
      </c>
      <c r="C12" s="10">
        <v>8.4</v>
      </c>
      <c r="D12" s="27">
        <v>57.575</v>
      </c>
      <c r="E12" s="25">
        <v>32</v>
      </c>
      <c r="F12" s="27">
        <v>6.4</v>
      </c>
      <c r="G12" s="10">
        <v>0</v>
      </c>
      <c r="H12" s="27">
        <v>72.375</v>
      </c>
      <c r="I12" s="10"/>
      <c r="J12" s="10">
        <f t="shared" si="0"/>
        <v>31</v>
      </c>
      <c r="K12" s="10">
        <v>3.29</v>
      </c>
    </row>
    <row r="13" ht="15" spans="1:11">
      <c r="A13" s="10" t="s">
        <v>58</v>
      </c>
      <c r="B13" s="11" t="s">
        <v>48</v>
      </c>
      <c r="C13" s="10">
        <v>9.6</v>
      </c>
      <c r="D13" s="27">
        <v>49.525</v>
      </c>
      <c r="E13" s="25">
        <v>32.35</v>
      </c>
      <c r="F13" s="27">
        <v>6.47</v>
      </c>
      <c r="G13" s="10">
        <v>0</v>
      </c>
      <c r="H13" s="27">
        <v>65.595</v>
      </c>
      <c r="I13" s="10"/>
      <c r="J13" s="10">
        <f t="shared" si="0"/>
        <v>44</v>
      </c>
      <c r="K13" s="10">
        <v>2.83</v>
      </c>
    </row>
    <row r="14" ht="15" spans="1:11">
      <c r="A14" s="10" t="s">
        <v>59</v>
      </c>
      <c r="B14" s="11" t="s">
        <v>48</v>
      </c>
      <c r="C14" s="10">
        <v>10</v>
      </c>
      <c r="D14" s="27">
        <v>57.05</v>
      </c>
      <c r="E14" s="29">
        <v>70.25</v>
      </c>
      <c r="F14" s="27">
        <v>14.05</v>
      </c>
      <c r="G14" s="10">
        <v>3.5</v>
      </c>
      <c r="H14" s="27">
        <v>84.6</v>
      </c>
      <c r="I14" s="10"/>
      <c r="J14" s="10">
        <f t="shared" si="0"/>
        <v>10</v>
      </c>
      <c r="K14" s="10">
        <v>3.26</v>
      </c>
    </row>
    <row r="15" ht="15" spans="1:11">
      <c r="A15" s="10" t="s">
        <v>60</v>
      </c>
      <c r="B15" s="11" t="s">
        <v>48</v>
      </c>
      <c r="C15" s="10">
        <v>9.8</v>
      </c>
      <c r="D15" s="27">
        <v>63</v>
      </c>
      <c r="E15" s="25">
        <v>41.75</v>
      </c>
      <c r="F15" s="27">
        <v>8.35</v>
      </c>
      <c r="G15" s="10">
        <v>2</v>
      </c>
      <c r="H15" s="27">
        <v>83.15</v>
      </c>
      <c r="I15" s="10"/>
      <c r="J15" s="10">
        <f t="shared" si="0"/>
        <v>11</v>
      </c>
      <c r="K15" s="10">
        <v>3.6</v>
      </c>
    </row>
    <row r="16" ht="15" spans="1:11">
      <c r="A16" s="10" t="s">
        <v>61</v>
      </c>
      <c r="B16" s="11" t="s">
        <v>48</v>
      </c>
      <c r="C16" s="10">
        <v>9</v>
      </c>
      <c r="D16" s="27">
        <v>67.375</v>
      </c>
      <c r="E16" s="29">
        <v>63.25</v>
      </c>
      <c r="F16" s="27">
        <v>12.65</v>
      </c>
      <c r="G16" s="10">
        <v>0</v>
      </c>
      <c r="H16" s="27">
        <v>89.025</v>
      </c>
      <c r="I16" s="10"/>
      <c r="J16" s="10">
        <f t="shared" si="0"/>
        <v>3</v>
      </c>
      <c r="K16" s="10">
        <v>3.85</v>
      </c>
    </row>
    <row r="17" ht="15" spans="1:11">
      <c r="A17" s="10" t="s">
        <v>62</v>
      </c>
      <c r="B17" s="11" t="s">
        <v>48</v>
      </c>
      <c r="C17" s="10">
        <v>9.6</v>
      </c>
      <c r="D17" s="27">
        <v>51.1</v>
      </c>
      <c r="E17" s="25">
        <v>11.75</v>
      </c>
      <c r="F17" s="27">
        <v>2.35</v>
      </c>
      <c r="G17" s="10">
        <v>0</v>
      </c>
      <c r="H17" s="27">
        <v>63.05</v>
      </c>
      <c r="I17" s="10"/>
      <c r="J17" s="10">
        <f t="shared" si="0"/>
        <v>54</v>
      </c>
      <c r="K17" s="10">
        <v>2.92</v>
      </c>
    </row>
    <row r="18" ht="15" spans="1:11">
      <c r="A18" s="10" t="s">
        <v>63</v>
      </c>
      <c r="B18" s="11" t="s">
        <v>48</v>
      </c>
      <c r="C18" s="10">
        <v>9.2</v>
      </c>
      <c r="D18" s="27">
        <v>46.375</v>
      </c>
      <c r="E18" s="25">
        <v>46.25</v>
      </c>
      <c r="F18" s="27">
        <v>9.25</v>
      </c>
      <c r="G18" s="10">
        <v>0</v>
      </c>
      <c r="H18" s="27">
        <v>64.825</v>
      </c>
      <c r="I18" s="10"/>
      <c r="J18" s="10">
        <f t="shared" si="0"/>
        <v>48</v>
      </c>
      <c r="K18" s="10">
        <v>2.65</v>
      </c>
    </row>
    <row r="19" ht="15" spans="1:11">
      <c r="A19" s="10" t="s">
        <v>64</v>
      </c>
      <c r="B19" s="11" t="s">
        <v>48</v>
      </c>
      <c r="C19" s="10">
        <v>8.6</v>
      </c>
      <c r="D19" s="27">
        <v>54.075</v>
      </c>
      <c r="E19" s="25">
        <v>50</v>
      </c>
      <c r="F19" s="27">
        <v>10</v>
      </c>
      <c r="G19" s="10">
        <v>0</v>
      </c>
      <c r="H19" s="27">
        <v>72.675</v>
      </c>
      <c r="I19" s="10"/>
      <c r="J19" s="10">
        <f t="shared" si="0"/>
        <v>30</v>
      </c>
      <c r="K19" s="10">
        <v>3.09</v>
      </c>
    </row>
    <row r="20" ht="15" spans="1:11">
      <c r="A20" s="10" t="s">
        <v>65</v>
      </c>
      <c r="B20" s="11" t="s">
        <v>48</v>
      </c>
      <c r="C20" s="10">
        <v>10</v>
      </c>
      <c r="D20" s="27">
        <v>56.7</v>
      </c>
      <c r="E20" s="25">
        <v>70.65</v>
      </c>
      <c r="F20" s="27">
        <v>14.13</v>
      </c>
      <c r="G20" s="10">
        <v>0</v>
      </c>
      <c r="H20" s="27">
        <v>80.83</v>
      </c>
      <c r="I20" s="10"/>
      <c r="J20" s="10">
        <f t="shared" si="0"/>
        <v>15</v>
      </c>
      <c r="K20" s="10">
        <v>3.24</v>
      </c>
    </row>
    <row r="21" ht="15" spans="1:11">
      <c r="A21" s="10" t="s">
        <v>66</v>
      </c>
      <c r="B21" s="11" t="s">
        <v>48</v>
      </c>
      <c r="C21" s="10">
        <v>8.2</v>
      </c>
      <c r="D21" s="27">
        <v>18.2</v>
      </c>
      <c r="E21" s="25">
        <v>41.5</v>
      </c>
      <c r="F21" s="27">
        <v>8.3</v>
      </c>
      <c r="G21" s="10">
        <v>0</v>
      </c>
      <c r="H21" s="27">
        <v>34.7</v>
      </c>
      <c r="I21" s="10" t="s">
        <v>30</v>
      </c>
      <c r="J21" s="10">
        <f t="shared" si="0"/>
        <v>83</v>
      </c>
      <c r="K21" s="10">
        <v>1.04</v>
      </c>
    </row>
    <row r="22" ht="15" spans="1:11">
      <c r="A22" s="10" t="s">
        <v>67</v>
      </c>
      <c r="B22" s="11" t="s">
        <v>48</v>
      </c>
      <c r="C22" s="10">
        <v>9</v>
      </c>
      <c r="D22" s="27">
        <v>41.125</v>
      </c>
      <c r="E22" s="25">
        <v>49.75</v>
      </c>
      <c r="F22" s="27">
        <v>9.95</v>
      </c>
      <c r="G22" s="10">
        <v>0</v>
      </c>
      <c r="H22" s="27">
        <v>60.075</v>
      </c>
      <c r="I22" s="10" t="s">
        <v>30</v>
      </c>
      <c r="J22" s="10">
        <f t="shared" si="0"/>
        <v>60</v>
      </c>
      <c r="K22" s="10">
        <v>2.35</v>
      </c>
    </row>
    <row r="23" ht="15" spans="1:11">
      <c r="A23" s="10" t="s">
        <v>68</v>
      </c>
      <c r="B23" s="11" t="s">
        <v>48</v>
      </c>
      <c r="C23" s="10">
        <v>8.2</v>
      </c>
      <c r="D23" s="27">
        <v>4.9</v>
      </c>
      <c r="E23" s="25">
        <v>0</v>
      </c>
      <c r="F23" s="27">
        <v>0</v>
      </c>
      <c r="G23" s="10">
        <v>0</v>
      </c>
      <c r="H23" s="27">
        <v>13.1</v>
      </c>
      <c r="I23" s="10" t="s">
        <v>30</v>
      </c>
      <c r="J23" s="10">
        <f t="shared" si="0"/>
        <v>89</v>
      </c>
      <c r="K23" s="10">
        <v>0.28</v>
      </c>
    </row>
    <row r="24" ht="15" spans="1:11">
      <c r="A24" s="10" t="s">
        <v>69</v>
      </c>
      <c r="B24" s="11" t="s">
        <v>48</v>
      </c>
      <c r="C24" s="10">
        <v>9</v>
      </c>
      <c r="D24" s="27">
        <v>34.65</v>
      </c>
      <c r="E24" s="25">
        <v>29.75</v>
      </c>
      <c r="F24" s="27">
        <v>5.95</v>
      </c>
      <c r="G24" s="10">
        <v>0</v>
      </c>
      <c r="H24" s="27">
        <v>49.6</v>
      </c>
      <c r="I24" s="10" t="s">
        <v>30</v>
      </c>
      <c r="J24" s="10">
        <f t="shared" si="0"/>
        <v>76</v>
      </c>
      <c r="K24" s="10">
        <v>1.98</v>
      </c>
    </row>
    <row r="25" ht="15" spans="1:11">
      <c r="A25" s="10" t="s">
        <v>70</v>
      </c>
      <c r="B25" s="11" t="s">
        <v>48</v>
      </c>
      <c r="C25" s="10">
        <v>8.2</v>
      </c>
      <c r="D25" s="27">
        <v>49.7</v>
      </c>
      <c r="E25" s="25">
        <v>10.5</v>
      </c>
      <c r="F25" s="27">
        <v>2.1</v>
      </c>
      <c r="G25" s="10">
        <v>0</v>
      </c>
      <c r="H25" s="27">
        <v>60</v>
      </c>
      <c r="I25" s="10" t="s">
        <v>30</v>
      </c>
      <c r="J25" s="10">
        <f t="shared" si="0"/>
        <v>62</v>
      </c>
      <c r="K25" s="10">
        <v>2.84</v>
      </c>
    </row>
    <row r="26" ht="15" spans="1:11">
      <c r="A26" s="10" t="s">
        <v>71</v>
      </c>
      <c r="B26" s="11" t="s">
        <v>48</v>
      </c>
      <c r="C26" s="10">
        <v>8.8</v>
      </c>
      <c r="D26" s="27">
        <v>51.625</v>
      </c>
      <c r="E26" s="29">
        <v>36.25</v>
      </c>
      <c r="F26" s="27">
        <v>7.25</v>
      </c>
      <c r="G26" s="10">
        <v>0</v>
      </c>
      <c r="H26" s="27">
        <v>67.675</v>
      </c>
      <c r="I26" s="10"/>
      <c r="J26" s="10">
        <f t="shared" si="0"/>
        <v>39</v>
      </c>
      <c r="K26" s="10">
        <v>2.95</v>
      </c>
    </row>
    <row r="27" ht="15" spans="1:11">
      <c r="A27" s="10" t="s">
        <v>72</v>
      </c>
      <c r="B27" s="11" t="s">
        <v>48</v>
      </c>
      <c r="C27" s="10">
        <v>9.4</v>
      </c>
      <c r="D27" s="27">
        <v>44.625</v>
      </c>
      <c r="E27" s="25">
        <v>59</v>
      </c>
      <c r="F27" s="27">
        <v>11.8</v>
      </c>
      <c r="G27" s="10">
        <v>0</v>
      </c>
      <c r="H27" s="27">
        <v>65.825</v>
      </c>
      <c r="I27" s="10" t="s">
        <v>30</v>
      </c>
      <c r="J27" s="10">
        <f t="shared" si="0"/>
        <v>42</v>
      </c>
      <c r="K27" s="10">
        <v>2.55</v>
      </c>
    </row>
    <row r="28" ht="15" spans="1:11">
      <c r="A28" s="10" t="s">
        <v>73</v>
      </c>
      <c r="B28" s="11" t="s">
        <v>48</v>
      </c>
      <c r="C28" s="10">
        <v>8.6</v>
      </c>
      <c r="D28" s="27">
        <v>43.4</v>
      </c>
      <c r="E28" s="25">
        <v>28.25</v>
      </c>
      <c r="F28" s="27">
        <v>5.65</v>
      </c>
      <c r="G28" s="10">
        <v>0</v>
      </c>
      <c r="H28" s="27">
        <v>57.65</v>
      </c>
      <c r="I28" s="10" t="s">
        <v>30</v>
      </c>
      <c r="J28" s="10">
        <f t="shared" si="0"/>
        <v>65</v>
      </c>
      <c r="K28" s="10">
        <v>2.48</v>
      </c>
    </row>
    <row r="29" ht="15" spans="1:11">
      <c r="A29" s="10" t="s">
        <v>74</v>
      </c>
      <c r="B29" s="11" t="s">
        <v>48</v>
      </c>
      <c r="C29" s="10">
        <v>9.8</v>
      </c>
      <c r="D29" s="27">
        <v>46.025</v>
      </c>
      <c r="E29" s="25">
        <v>58</v>
      </c>
      <c r="F29" s="27">
        <v>11.6</v>
      </c>
      <c r="G29" s="10">
        <v>2</v>
      </c>
      <c r="H29" s="27">
        <v>69.425</v>
      </c>
      <c r="I29" s="10"/>
      <c r="J29" s="10">
        <f t="shared" si="0"/>
        <v>36</v>
      </c>
      <c r="K29" s="10">
        <v>2.63</v>
      </c>
    </row>
    <row r="30" ht="15" spans="1:11">
      <c r="A30" s="10" t="s">
        <v>75</v>
      </c>
      <c r="B30" s="11" t="s">
        <v>48</v>
      </c>
      <c r="C30" s="10">
        <v>9.4</v>
      </c>
      <c r="D30" s="27">
        <v>33.075</v>
      </c>
      <c r="E30" s="25">
        <v>56.75</v>
      </c>
      <c r="F30" s="27">
        <v>11.35</v>
      </c>
      <c r="G30" s="10">
        <v>0</v>
      </c>
      <c r="H30" s="27">
        <v>53.825</v>
      </c>
      <c r="I30" s="10"/>
      <c r="J30" s="10">
        <f t="shared" si="0"/>
        <v>72</v>
      </c>
      <c r="K30" s="10">
        <v>1.89</v>
      </c>
    </row>
    <row r="31" ht="15" spans="1:11">
      <c r="A31" s="10" t="s">
        <v>76</v>
      </c>
      <c r="B31" s="11" t="s">
        <v>48</v>
      </c>
      <c r="C31" s="10">
        <v>8.6</v>
      </c>
      <c r="D31" s="27">
        <v>25.2</v>
      </c>
      <c r="E31" s="25">
        <v>0</v>
      </c>
      <c r="F31" s="27">
        <v>0</v>
      </c>
      <c r="G31" s="10">
        <v>0</v>
      </c>
      <c r="H31" s="27">
        <v>33.8</v>
      </c>
      <c r="I31" s="10" t="s">
        <v>30</v>
      </c>
      <c r="J31" s="10">
        <f t="shared" si="0"/>
        <v>86</v>
      </c>
      <c r="K31" s="10">
        <v>1.44</v>
      </c>
    </row>
    <row r="32" ht="15" spans="1:11">
      <c r="A32" s="10" t="s">
        <v>77</v>
      </c>
      <c r="B32" s="11" t="s">
        <v>48</v>
      </c>
      <c r="C32" s="10">
        <v>9.2</v>
      </c>
      <c r="D32" s="27">
        <v>17.325</v>
      </c>
      <c r="E32" s="25">
        <v>16.7</v>
      </c>
      <c r="F32" s="27">
        <v>3.34</v>
      </c>
      <c r="G32" s="10">
        <v>0</v>
      </c>
      <c r="H32" s="27">
        <v>29.865</v>
      </c>
      <c r="I32" s="10" t="s">
        <v>30</v>
      </c>
      <c r="J32" s="10">
        <f t="shared" si="0"/>
        <v>87</v>
      </c>
      <c r="K32" s="10">
        <v>0.99</v>
      </c>
    </row>
    <row r="33" ht="15" spans="1:11">
      <c r="A33" s="54" t="s">
        <v>78</v>
      </c>
      <c r="B33" s="11" t="s">
        <v>79</v>
      </c>
      <c r="C33" s="24">
        <v>8.2</v>
      </c>
      <c r="D33" s="25">
        <v>48.125</v>
      </c>
      <c r="E33" s="25">
        <v>1.5</v>
      </c>
      <c r="F33" s="26">
        <v>0.3</v>
      </c>
      <c r="G33" s="10">
        <v>0</v>
      </c>
      <c r="H33" s="27">
        <v>56.625</v>
      </c>
      <c r="I33" s="31"/>
      <c r="J33" s="10">
        <f t="shared" si="0"/>
        <v>67</v>
      </c>
      <c r="K33" s="27">
        <v>2.75</v>
      </c>
    </row>
    <row r="34" ht="15" spans="1:11">
      <c r="A34" s="21" t="s">
        <v>80</v>
      </c>
      <c r="B34" s="11" t="s">
        <v>79</v>
      </c>
      <c r="C34" s="24">
        <v>8.2</v>
      </c>
      <c r="D34" s="25">
        <v>49.875</v>
      </c>
      <c r="E34" s="25">
        <v>1.5</v>
      </c>
      <c r="F34" s="26">
        <v>0.3</v>
      </c>
      <c r="G34" s="10">
        <v>0</v>
      </c>
      <c r="H34" s="27">
        <v>58.375</v>
      </c>
      <c r="I34" s="31"/>
      <c r="J34" s="10">
        <f t="shared" si="0"/>
        <v>63</v>
      </c>
      <c r="K34" s="27">
        <v>2.85</v>
      </c>
    </row>
    <row r="35" ht="15" spans="1:11">
      <c r="A35" s="19" t="s">
        <v>81</v>
      </c>
      <c r="B35" s="11" t="s">
        <v>79</v>
      </c>
      <c r="C35" s="24">
        <v>8.4</v>
      </c>
      <c r="D35" s="25">
        <v>43.225</v>
      </c>
      <c r="E35" s="25">
        <v>15</v>
      </c>
      <c r="F35" s="26">
        <v>3</v>
      </c>
      <c r="G35" s="10">
        <v>0</v>
      </c>
      <c r="H35" s="27">
        <v>54.625</v>
      </c>
      <c r="I35" s="31"/>
      <c r="J35" s="10">
        <f t="shared" si="0"/>
        <v>69</v>
      </c>
      <c r="K35" s="27">
        <v>2.47</v>
      </c>
    </row>
    <row r="36" ht="15" spans="1:11">
      <c r="A36" s="19" t="s">
        <v>82</v>
      </c>
      <c r="B36" s="11" t="s">
        <v>79</v>
      </c>
      <c r="C36" s="24">
        <v>8.8</v>
      </c>
      <c r="D36" s="25">
        <v>44.45</v>
      </c>
      <c r="E36" s="25">
        <v>23</v>
      </c>
      <c r="F36" s="26">
        <v>4.6</v>
      </c>
      <c r="G36" s="10">
        <v>0</v>
      </c>
      <c r="H36" s="27">
        <v>57.85</v>
      </c>
      <c r="I36" s="31"/>
      <c r="J36" s="10">
        <f t="shared" ref="J36:J67" si="1">RANK(H36,H:H)</f>
        <v>64</v>
      </c>
      <c r="K36" s="27">
        <v>2.54</v>
      </c>
    </row>
    <row r="37" ht="15" spans="1:11">
      <c r="A37" s="19" t="s">
        <v>83</v>
      </c>
      <c r="B37" s="11" t="s">
        <v>79</v>
      </c>
      <c r="C37" s="24">
        <v>8.2</v>
      </c>
      <c r="D37" s="25">
        <v>47.425</v>
      </c>
      <c r="E37" s="25">
        <v>26</v>
      </c>
      <c r="F37" s="26">
        <v>5.2</v>
      </c>
      <c r="G37" s="10">
        <v>0</v>
      </c>
      <c r="H37" s="27">
        <v>60.825</v>
      </c>
      <c r="I37" s="31"/>
      <c r="J37" s="10">
        <f t="shared" si="1"/>
        <v>57</v>
      </c>
      <c r="K37" s="27">
        <v>2.71</v>
      </c>
    </row>
    <row r="38" ht="15" spans="1:11">
      <c r="A38" s="19" t="s">
        <v>84</v>
      </c>
      <c r="B38" s="11" t="s">
        <v>79</v>
      </c>
      <c r="C38" s="24">
        <v>10</v>
      </c>
      <c r="D38" s="25">
        <v>64.4</v>
      </c>
      <c r="E38" s="25">
        <v>43</v>
      </c>
      <c r="F38" s="26">
        <v>8.6</v>
      </c>
      <c r="G38" s="10">
        <v>2</v>
      </c>
      <c r="H38" s="27">
        <v>85</v>
      </c>
      <c r="I38" s="31"/>
      <c r="J38" s="10">
        <f t="shared" si="1"/>
        <v>9</v>
      </c>
      <c r="K38" s="27">
        <v>3.68</v>
      </c>
    </row>
    <row r="39" ht="15" spans="1:11">
      <c r="A39" s="19" t="s">
        <v>85</v>
      </c>
      <c r="B39" s="11" t="s">
        <v>79</v>
      </c>
      <c r="C39" s="24">
        <v>9.8</v>
      </c>
      <c r="D39" s="25">
        <v>58.275</v>
      </c>
      <c r="E39" s="25">
        <v>30.5</v>
      </c>
      <c r="F39" s="26">
        <v>6.1</v>
      </c>
      <c r="G39" s="10">
        <v>0</v>
      </c>
      <c r="H39" s="27">
        <v>74.175</v>
      </c>
      <c r="I39" s="31"/>
      <c r="J39" s="10">
        <f t="shared" si="1"/>
        <v>29</v>
      </c>
      <c r="K39" s="27">
        <v>3.33</v>
      </c>
    </row>
    <row r="40" ht="15" spans="1:11">
      <c r="A40" s="19" t="s">
        <v>86</v>
      </c>
      <c r="B40" s="11" t="s">
        <v>79</v>
      </c>
      <c r="C40" s="24">
        <v>9</v>
      </c>
      <c r="D40" s="25">
        <v>53.025</v>
      </c>
      <c r="E40" s="25">
        <v>26</v>
      </c>
      <c r="F40" s="26">
        <v>5.2</v>
      </c>
      <c r="G40" s="10">
        <v>0</v>
      </c>
      <c r="H40" s="27">
        <v>67.225</v>
      </c>
      <c r="I40" s="31"/>
      <c r="J40" s="10">
        <f t="shared" si="1"/>
        <v>40</v>
      </c>
      <c r="K40" s="27">
        <v>3.03</v>
      </c>
    </row>
    <row r="41" ht="15" spans="1:11">
      <c r="A41" s="19" t="s">
        <v>87</v>
      </c>
      <c r="B41" s="11" t="s">
        <v>79</v>
      </c>
      <c r="C41" s="24">
        <v>8.2</v>
      </c>
      <c r="D41" s="25">
        <v>17.5</v>
      </c>
      <c r="E41" s="25">
        <v>0</v>
      </c>
      <c r="F41" s="26">
        <v>0</v>
      </c>
      <c r="G41" s="10">
        <v>0</v>
      </c>
      <c r="H41" s="27">
        <v>25.7</v>
      </c>
      <c r="I41" s="31" t="s">
        <v>30</v>
      </c>
      <c r="J41" s="10">
        <f t="shared" si="1"/>
        <v>88</v>
      </c>
      <c r="K41" s="27">
        <v>1</v>
      </c>
    </row>
    <row r="42" ht="15" spans="1:11">
      <c r="A42" s="19" t="s">
        <v>88</v>
      </c>
      <c r="B42" s="11" t="s">
        <v>79</v>
      </c>
      <c r="C42" s="24">
        <v>10</v>
      </c>
      <c r="D42" s="25">
        <v>67.2</v>
      </c>
      <c r="E42" s="25">
        <v>81.05</v>
      </c>
      <c r="F42" s="26">
        <v>16.21</v>
      </c>
      <c r="G42" s="10">
        <v>3</v>
      </c>
      <c r="H42" s="27">
        <v>96.41</v>
      </c>
      <c r="I42" s="31"/>
      <c r="J42" s="10">
        <f t="shared" si="1"/>
        <v>1</v>
      </c>
      <c r="K42" s="27">
        <v>3.84</v>
      </c>
    </row>
    <row r="43" ht="15" spans="1:11">
      <c r="A43" s="19" t="s">
        <v>89</v>
      </c>
      <c r="B43" s="11" t="s">
        <v>79</v>
      </c>
      <c r="C43" s="24">
        <v>9.6</v>
      </c>
      <c r="D43" s="25">
        <v>66.85</v>
      </c>
      <c r="E43" s="25">
        <v>44</v>
      </c>
      <c r="F43" s="26">
        <v>8.8</v>
      </c>
      <c r="G43" s="10">
        <v>0</v>
      </c>
      <c r="H43" s="27">
        <v>85.25</v>
      </c>
      <c r="I43" s="31"/>
      <c r="J43" s="10">
        <f t="shared" si="1"/>
        <v>8</v>
      </c>
      <c r="K43" s="27">
        <v>3.82</v>
      </c>
    </row>
    <row r="44" ht="15" spans="1:11">
      <c r="A44" s="19" t="s">
        <v>90</v>
      </c>
      <c r="B44" s="11" t="s">
        <v>79</v>
      </c>
      <c r="C44" s="24">
        <v>8.8</v>
      </c>
      <c r="D44" s="25">
        <v>61.6</v>
      </c>
      <c r="E44" s="25">
        <v>53.25</v>
      </c>
      <c r="F44" s="26">
        <v>10.65</v>
      </c>
      <c r="G44" s="10">
        <v>0</v>
      </c>
      <c r="H44" s="27">
        <v>81.05</v>
      </c>
      <c r="I44" s="31"/>
      <c r="J44" s="10">
        <f t="shared" si="1"/>
        <v>14</v>
      </c>
      <c r="K44" s="27">
        <v>3.52</v>
      </c>
    </row>
    <row r="45" ht="15" spans="1:11">
      <c r="A45" s="19" t="s">
        <v>91</v>
      </c>
      <c r="B45" s="11" t="s">
        <v>79</v>
      </c>
      <c r="C45" s="24">
        <v>10</v>
      </c>
      <c r="D45" s="25">
        <v>60.725</v>
      </c>
      <c r="E45" s="25">
        <v>49</v>
      </c>
      <c r="F45" s="26">
        <v>9.8</v>
      </c>
      <c r="G45" s="10">
        <v>1.5</v>
      </c>
      <c r="H45" s="27">
        <v>82.025</v>
      </c>
      <c r="I45" s="31"/>
      <c r="J45" s="10">
        <f t="shared" si="1"/>
        <v>12</v>
      </c>
      <c r="K45" s="27">
        <v>3.47</v>
      </c>
    </row>
    <row r="46" ht="15" spans="1:11">
      <c r="A46" s="28" t="s">
        <v>92</v>
      </c>
      <c r="B46" s="11" t="s">
        <v>79</v>
      </c>
      <c r="C46" s="24">
        <v>9.8</v>
      </c>
      <c r="D46" s="25">
        <v>64.575</v>
      </c>
      <c r="E46" s="25">
        <v>0</v>
      </c>
      <c r="F46" s="26">
        <v>0</v>
      </c>
      <c r="G46" s="10">
        <v>0</v>
      </c>
      <c r="H46" s="27">
        <v>74.375</v>
      </c>
      <c r="I46" s="31"/>
      <c r="J46" s="10">
        <f t="shared" si="1"/>
        <v>28</v>
      </c>
      <c r="K46" s="27">
        <v>3.69</v>
      </c>
    </row>
    <row r="47" ht="15" spans="1:11">
      <c r="A47" s="19" t="s">
        <v>93</v>
      </c>
      <c r="B47" s="11" t="s">
        <v>79</v>
      </c>
      <c r="C47" s="24">
        <v>9</v>
      </c>
      <c r="D47" s="25">
        <v>64.75</v>
      </c>
      <c r="E47" s="29">
        <v>37.5</v>
      </c>
      <c r="F47" s="26">
        <v>7.5</v>
      </c>
      <c r="G47" s="30">
        <v>5</v>
      </c>
      <c r="H47" s="27">
        <v>86.25</v>
      </c>
      <c r="I47" s="31"/>
      <c r="J47" s="10">
        <f t="shared" si="1"/>
        <v>7</v>
      </c>
      <c r="K47" s="27">
        <v>3.7</v>
      </c>
    </row>
    <row r="48" ht="15" spans="1:11">
      <c r="A48" s="19" t="s">
        <v>94</v>
      </c>
      <c r="B48" s="11" t="s">
        <v>79</v>
      </c>
      <c r="C48" s="24">
        <v>9.4</v>
      </c>
      <c r="D48" s="25">
        <v>66.675</v>
      </c>
      <c r="E48" s="25">
        <v>66</v>
      </c>
      <c r="F48" s="26">
        <v>13.2</v>
      </c>
      <c r="G48" s="10">
        <v>0</v>
      </c>
      <c r="H48" s="27">
        <v>89.275</v>
      </c>
      <c r="I48" s="31"/>
      <c r="J48" s="10">
        <f t="shared" si="1"/>
        <v>2</v>
      </c>
      <c r="K48" s="27">
        <v>3.81</v>
      </c>
    </row>
    <row r="49" ht="15" spans="1:11">
      <c r="A49" s="19" t="s">
        <v>95</v>
      </c>
      <c r="B49" s="11" t="s">
        <v>79</v>
      </c>
      <c r="C49" s="24">
        <v>9.6</v>
      </c>
      <c r="D49" s="25">
        <v>25.725</v>
      </c>
      <c r="E49" s="25">
        <v>44.5</v>
      </c>
      <c r="F49" s="26">
        <v>8.9</v>
      </c>
      <c r="G49" s="10">
        <v>0</v>
      </c>
      <c r="H49" s="27">
        <v>44.225</v>
      </c>
      <c r="I49" s="31" t="s">
        <v>30</v>
      </c>
      <c r="J49" s="10">
        <f t="shared" si="1"/>
        <v>79</v>
      </c>
      <c r="K49" s="27">
        <v>1.47</v>
      </c>
    </row>
    <row r="50" ht="15" spans="1:11">
      <c r="A50" s="19" t="s">
        <v>96</v>
      </c>
      <c r="B50" s="11" t="s">
        <v>79</v>
      </c>
      <c r="C50" s="24">
        <v>8.6</v>
      </c>
      <c r="D50" s="25">
        <v>62.825</v>
      </c>
      <c r="E50" s="25">
        <v>33.5</v>
      </c>
      <c r="F50" s="26">
        <v>6.7</v>
      </c>
      <c r="G50" s="10">
        <v>0</v>
      </c>
      <c r="H50" s="27">
        <v>78.125</v>
      </c>
      <c r="I50" s="31"/>
      <c r="J50" s="10">
        <f t="shared" si="1"/>
        <v>18</v>
      </c>
      <c r="K50" s="27">
        <v>3.59</v>
      </c>
    </row>
    <row r="51" ht="15" spans="1:11">
      <c r="A51" s="19" t="s">
        <v>97</v>
      </c>
      <c r="B51" s="11" t="s">
        <v>79</v>
      </c>
      <c r="C51" s="24">
        <v>8.4</v>
      </c>
      <c r="D51" s="25">
        <v>49</v>
      </c>
      <c r="E51" s="25">
        <v>21.75</v>
      </c>
      <c r="F51" s="26">
        <v>4.35</v>
      </c>
      <c r="G51" s="10">
        <v>2</v>
      </c>
      <c r="H51" s="27">
        <v>63.75</v>
      </c>
      <c r="I51" s="31"/>
      <c r="J51" s="10">
        <f t="shared" si="1"/>
        <v>53</v>
      </c>
      <c r="K51" s="27">
        <v>2.8</v>
      </c>
    </row>
    <row r="52" ht="15" spans="1:11">
      <c r="A52" s="21" t="s">
        <v>98</v>
      </c>
      <c r="B52" s="11" t="s">
        <v>79</v>
      </c>
      <c r="C52" s="24">
        <v>9.4</v>
      </c>
      <c r="D52" s="25">
        <v>50.4</v>
      </c>
      <c r="E52" s="25">
        <v>23</v>
      </c>
      <c r="F52" s="26">
        <v>4.6</v>
      </c>
      <c r="G52" s="10">
        <v>0</v>
      </c>
      <c r="H52" s="27">
        <v>64.4</v>
      </c>
      <c r="I52" s="31"/>
      <c r="J52" s="10">
        <f t="shared" si="1"/>
        <v>50</v>
      </c>
      <c r="K52" s="27">
        <v>2.88</v>
      </c>
    </row>
    <row r="53" ht="15" spans="1:11">
      <c r="A53" s="19" t="s">
        <v>99</v>
      </c>
      <c r="B53" s="11" t="s">
        <v>79</v>
      </c>
      <c r="C53" s="24">
        <v>9.2</v>
      </c>
      <c r="D53" s="25">
        <v>55.65</v>
      </c>
      <c r="E53" s="25">
        <v>41</v>
      </c>
      <c r="F53" s="26">
        <v>8.2</v>
      </c>
      <c r="G53" s="10">
        <v>2</v>
      </c>
      <c r="H53" s="27">
        <v>75.05</v>
      </c>
      <c r="I53" s="31"/>
      <c r="J53" s="10">
        <f t="shared" si="1"/>
        <v>25</v>
      </c>
      <c r="K53" s="27">
        <v>3.18</v>
      </c>
    </row>
    <row r="54" ht="15" spans="1:11">
      <c r="A54" s="19" t="s">
        <v>100</v>
      </c>
      <c r="B54" s="11" t="s">
        <v>79</v>
      </c>
      <c r="C54" s="24">
        <v>9.8</v>
      </c>
      <c r="D54" s="25">
        <v>41.475</v>
      </c>
      <c r="E54" s="25">
        <v>35</v>
      </c>
      <c r="F54" s="26">
        <v>7</v>
      </c>
      <c r="G54" s="10">
        <v>2</v>
      </c>
      <c r="H54" s="27">
        <v>60.275</v>
      </c>
      <c r="I54" s="31"/>
      <c r="J54" s="10">
        <f t="shared" si="1"/>
        <v>59</v>
      </c>
      <c r="K54" s="27">
        <v>2.37</v>
      </c>
    </row>
    <row r="55" ht="15" spans="1:11">
      <c r="A55" s="19" t="s">
        <v>101</v>
      </c>
      <c r="B55" s="11" t="s">
        <v>79</v>
      </c>
      <c r="C55" s="24">
        <v>9.2</v>
      </c>
      <c r="D55" s="25">
        <v>42.875</v>
      </c>
      <c r="E55" s="25">
        <v>50</v>
      </c>
      <c r="F55" s="26">
        <v>10</v>
      </c>
      <c r="G55" s="10">
        <v>2</v>
      </c>
      <c r="H55" s="27">
        <v>64.075</v>
      </c>
      <c r="I55" s="31" t="s">
        <v>30</v>
      </c>
      <c r="J55" s="10">
        <f t="shared" si="1"/>
        <v>52</v>
      </c>
      <c r="K55" s="27">
        <v>2.45</v>
      </c>
    </row>
    <row r="56" ht="15" spans="1:11">
      <c r="A56" s="19" t="s">
        <v>102</v>
      </c>
      <c r="B56" s="11" t="s">
        <v>79</v>
      </c>
      <c r="C56" s="24">
        <v>9.2</v>
      </c>
      <c r="D56" s="25">
        <v>49.525</v>
      </c>
      <c r="E56" s="25">
        <v>32</v>
      </c>
      <c r="F56" s="26">
        <v>6.4</v>
      </c>
      <c r="G56" s="10">
        <v>0</v>
      </c>
      <c r="H56" s="27">
        <v>65.125</v>
      </c>
      <c r="I56" s="31"/>
      <c r="J56" s="10">
        <f t="shared" si="1"/>
        <v>46</v>
      </c>
      <c r="K56" s="27">
        <v>2.83</v>
      </c>
    </row>
    <row r="57" ht="15" spans="1:11">
      <c r="A57" s="19" t="s">
        <v>103</v>
      </c>
      <c r="B57" s="11" t="s">
        <v>79</v>
      </c>
      <c r="C57" s="24">
        <v>9</v>
      </c>
      <c r="D57" s="25">
        <v>36.05</v>
      </c>
      <c r="E57" s="25">
        <v>17.25</v>
      </c>
      <c r="F57" s="26">
        <v>3.45</v>
      </c>
      <c r="G57" s="10">
        <v>0</v>
      </c>
      <c r="H57" s="27">
        <v>48.5</v>
      </c>
      <c r="I57" s="31"/>
      <c r="J57" s="10">
        <f t="shared" si="1"/>
        <v>77</v>
      </c>
      <c r="K57" s="27">
        <v>2.06</v>
      </c>
    </row>
    <row r="58" ht="15" spans="1:11">
      <c r="A58" s="19" t="s">
        <v>104</v>
      </c>
      <c r="B58" s="11" t="s">
        <v>79</v>
      </c>
      <c r="C58" s="24">
        <v>9.6</v>
      </c>
      <c r="D58" s="25">
        <v>38.85</v>
      </c>
      <c r="E58" s="29">
        <v>37.9</v>
      </c>
      <c r="F58" s="26">
        <v>7.58</v>
      </c>
      <c r="G58" s="10">
        <v>0</v>
      </c>
      <c r="H58" s="27">
        <v>56.03</v>
      </c>
      <c r="I58" s="31" t="s">
        <v>30</v>
      </c>
      <c r="J58" s="10">
        <f t="shared" si="1"/>
        <v>68</v>
      </c>
      <c r="K58" s="27">
        <v>2.22</v>
      </c>
    </row>
    <row r="59" ht="15" spans="1:11">
      <c r="A59" s="19" t="s">
        <v>105</v>
      </c>
      <c r="B59" s="11" t="s">
        <v>79</v>
      </c>
      <c r="C59" s="24">
        <v>8.6</v>
      </c>
      <c r="D59" s="25">
        <v>29.05</v>
      </c>
      <c r="E59" s="25">
        <v>19.35</v>
      </c>
      <c r="F59" s="26">
        <v>3.87</v>
      </c>
      <c r="G59" s="10">
        <v>0</v>
      </c>
      <c r="H59" s="27">
        <v>41.52</v>
      </c>
      <c r="I59" s="31"/>
      <c r="J59" s="10">
        <f t="shared" si="1"/>
        <v>82</v>
      </c>
      <c r="K59" s="27">
        <v>1.66</v>
      </c>
    </row>
    <row r="60" ht="15" spans="1:11">
      <c r="A60" s="19" t="s">
        <v>106</v>
      </c>
      <c r="B60" s="11" t="s">
        <v>79</v>
      </c>
      <c r="C60" s="24">
        <v>8.8</v>
      </c>
      <c r="D60" s="25">
        <v>25.55</v>
      </c>
      <c r="E60" s="25">
        <v>0</v>
      </c>
      <c r="F60" s="26">
        <v>0</v>
      </c>
      <c r="G60" s="10">
        <v>0</v>
      </c>
      <c r="H60" s="27">
        <v>34.35</v>
      </c>
      <c r="I60" s="31" t="s">
        <v>30</v>
      </c>
      <c r="J60" s="10">
        <f t="shared" si="1"/>
        <v>85</v>
      </c>
      <c r="K60" s="27">
        <v>1.46</v>
      </c>
    </row>
    <row r="61" ht="15" spans="1:11">
      <c r="A61" s="19" t="s">
        <v>107</v>
      </c>
      <c r="B61" s="11" t="s">
        <v>79</v>
      </c>
      <c r="C61" s="24">
        <v>9.4</v>
      </c>
      <c r="D61" s="25">
        <v>41.3</v>
      </c>
      <c r="E61" s="25">
        <v>11</v>
      </c>
      <c r="F61" s="26">
        <v>2.2</v>
      </c>
      <c r="G61" s="10">
        <v>0</v>
      </c>
      <c r="H61" s="27">
        <v>52.9</v>
      </c>
      <c r="I61" s="31"/>
      <c r="J61" s="10">
        <f t="shared" si="1"/>
        <v>73</v>
      </c>
      <c r="K61" s="27">
        <v>2.36</v>
      </c>
    </row>
    <row r="62" ht="15" spans="1:11">
      <c r="A62" s="10" t="s">
        <v>108</v>
      </c>
      <c r="B62" s="11" t="s">
        <v>109</v>
      </c>
      <c r="C62" s="12">
        <v>8.8</v>
      </c>
      <c r="D62" s="13">
        <v>48.65</v>
      </c>
      <c r="E62" s="14">
        <v>21.8</v>
      </c>
      <c r="F62" s="15">
        <v>4.36</v>
      </c>
      <c r="G62" s="16">
        <v>0</v>
      </c>
      <c r="H62" s="13">
        <v>61.81</v>
      </c>
      <c r="I62" s="20"/>
      <c r="J62" s="10">
        <f t="shared" si="1"/>
        <v>55</v>
      </c>
      <c r="K62" s="16">
        <v>2.78</v>
      </c>
    </row>
    <row r="63" ht="15" spans="1:11">
      <c r="A63" s="10" t="s">
        <v>110</v>
      </c>
      <c r="B63" s="11" t="s">
        <v>109</v>
      </c>
      <c r="C63" s="12">
        <v>8.4</v>
      </c>
      <c r="D63" s="13">
        <v>37.625</v>
      </c>
      <c r="E63" s="17">
        <v>20</v>
      </c>
      <c r="F63" s="15">
        <v>4</v>
      </c>
      <c r="G63" s="10">
        <v>0</v>
      </c>
      <c r="H63" s="13">
        <v>50.025</v>
      </c>
      <c r="I63" s="21"/>
      <c r="J63" s="10">
        <f t="shared" si="1"/>
        <v>75</v>
      </c>
      <c r="K63" s="16">
        <v>2.15</v>
      </c>
    </row>
    <row r="64" ht="15" spans="1:11">
      <c r="A64" s="10" t="s">
        <v>111</v>
      </c>
      <c r="B64" s="11" t="s">
        <v>109</v>
      </c>
      <c r="C64" s="12">
        <v>8.4</v>
      </c>
      <c r="D64" s="13">
        <v>51.625</v>
      </c>
      <c r="E64" s="17">
        <v>0</v>
      </c>
      <c r="F64" s="15">
        <v>0</v>
      </c>
      <c r="G64" s="10">
        <v>0</v>
      </c>
      <c r="H64" s="13">
        <v>60.025</v>
      </c>
      <c r="I64" s="10"/>
      <c r="J64" s="10">
        <f t="shared" si="1"/>
        <v>61</v>
      </c>
      <c r="K64" s="16">
        <v>2.95</v>
      </c>
    </row>
    <row r="65" ht="15" spans="1:11">
      <c r="A65" s="10" t="s">
        <v>112</v>
      </c>
      <c r="B65" s="11" t="s">
        <v>109</v>
      </c>
      <c r="C65" s="12">
        <v>8.4</v>
      </c>
      <c r="D65" s="13">
        <v>46.9</v>
      </c>
      <c r="E65" s="17">
        <v>26.75</v>
      </c>
      <c r="F65" s="15">
        <v>5.35</v>
      </c>
      <c r="G65" s="10">
        <v>0</v>
      </c>
      <c r="H65" s="13">
        <v>60.65</v>
      </c>
      <c r="I65" s="10"/>
      <c r="J65" s="10">
        <f t="shared" si="1"/>
        <v>58</v>
      </c>
      <c r="K65" s="16">
        <v>2.68</v>
      </c>
    </row>
    <row r="66" ht="15" spans="1:11">
      <c r="A66" s="10" t="s">
        <v>113</v>
      </c>
      <c r="B66" s="11" t="s">
        <v>109</v>
      </c>
      <c r="C66" s="12">
        <v>8.8</v>
      </c>
      <c r="D66" s="13">
        <v>61.25</v>
      </c>
      <c r="E66" s="17">
        <v>38.2</v>
      </c>
      <c r="F66" s="15">
        <v>7.64</v>
      </c>
      <c r="G66" s="10">
        <v>0</v>
      </c>
      <c r="H66" s="13">
        <v>77.69</v>
      </c>
      <c r="I66" s="21"/>
      <c r="J66" s="10">
        <f t="shared" si="1"/>
        <v>20</v>
      </c>
      <c r="K66" s="16">
        <v>3.5</v>
      </c>
    </row>
    <row r="67" ht="15" spans="1:11">
      <c r="A67" s="10" t="s">
        <v>114</v>
      </c>
      <c r="B67" s="11" t="s">
        <v>109</v>
      </c>
      <c r="C67" s="12">
        <v>8.8</v>
      </c>
      <c r="D67" s="13">
        <v>44.275</v>
      </c>
      <c r="E67" s="17">
        <v>21.75</v>
      </c>
      <c r="F67" s="15">
        <v>4.35</v>
      </c>
      <c r="G67" s="10">
        <v>0</v>
      </c>
      <c r="H67" s="13">
        <v>57.425</v>
      </c>
      <c r="I67" s="21"/>
      <c r="J67" s="10">
        <f t="shared" si="1"/>
        <v>66</v>
      </c>
      <c r="K67" s="16">
        <v>2.53</v>
      </c>
    </row>
    <row r="68" ht="15" spans="1:11">
      <c r="A68" s="10" t="s">
        <v>115</v>
      </c>
      <c r="B68" s="11" t="s">
        <v>109</v>
      </c>
      <c r="C68" s="12">
        <v>9.4</v>
      </c>
      <c r="D68" s="13">
        <v>53.375</v>
      </c>
      <c r="E68" s="17">
        <v>44.25</v>
      </c>
      <c r="F68" s="15">
        <v>8.85</v>
      </c>
      <c r="G68" s="10">
        <v>0</v>
      </c>
      <c r="H68" s="13">
        <v>71.625</v>
      </c>
      <c r="I68" s="21"/>
      <c r="J68" s="10">
        <f t="shared" ref="J68:J91" si="2">RANK(H68,H:H)</f>
        <v>32</v>
      </c>
      <c r="K68" s="16">
        <v>3.05</v>
      </c>
    </row>
    <row r="69" ht="15" spans="1:11">
      <c r="A69" s="10" t="s">
        <v>116</v>
      </c>
      <c r="B69" s="11" t="s">
        <v>109</v>
      </c>
      <c r="C69" s="12">
        <v>8.2</v>
      </c>
      <c r="D69" s="13">
        <v>32.2</v>
      </c>
      <c r="E69" s="17">
        <v>9.5</v>
      </c>
      <c r="F69" s="15">
        <v>1.9</v>
      </c>
      <c r="G69" s="10">
        <v>0</v>
      </c>
      <c r="H69" s="13">
        <v>42.3</v>
      </c>
      <c r="I69" s="21" t="s">
        <v>30</v>
      </c>
      <c r="J69" s="10">
        <f t="shared" si="2"/>
        <v>81</v>
      </c>
      <c r="K69" s="16">
        <v>1.84</v>
      </c>
    </row>
    <row r="70" ht="15" spans="1:11">
      <c r="A70" s="10" t="s">
        <v>117</v>
      </c>
      <c r="B70" s="11" t="s">
        <v>109</v>
      </c>
      <c r="C70" s="12">
        <v>9.8</v>
      </c>
      <c r="D70" s="13">
        <v>42.7</v>
      </c>
      <c r="E70" s="17">
        <v>48.5</v>
      </c>
      <c r="F70" s="15">
        <v>9.7</v>
      </c>
      <c r="G70" s="10">
        <v>2</v>
      </c>
      <c r="H70" s="13">
        <v>64.2</v>
      </c>
      <c r="I70" s="21"/>
      <c r="J70" s="10">
        <f t="shared" si="2"/>
        <v>51</v>
      </c>
      <c r="K70" s="16">
        <v>2.44</v>
      </c>
    </row>
    <row r="71" ht="15" spans="1:11">
      <c r="A71" s="10" t="s">
        <v>118</v>
      </c>
      <c r="B71" s="11" t="s">
        <v>109</v>
      </c>
      <c r="C71" s="12">
        <v>9.8</v>
      </c>
      <c r="D71" s="13">
        <v>45.15</v>
      </c>
      <c r="E71" s="17">
        <v>48.25</v>
      </c>
      <c r="F71" s="15">
        <v>9.65</v>
      </c>
      <c r="G71" s="10">
        <v>1</v>
      </c>
      <c r="H71" s="13">
        <v>65.6</v>
      </c>
      <c r="I71" s="21"/>
      <c r="J71" s="10">
        <f t="shared" si="2"/>
        <v>43</v>
      </c>
      <c r="K71" s="16">
        <v>2.58</v>
      </c>
    </row>
    <row r="72" ht="15" spans="1:11">
      <c r="A72" s="10" t="s">
        <v>119</v>
      </c>
      <c r="B72" s="11" t="s">
        <v>109</v>
      </c>
      <c r="C72" s="12">
        <v>9</v>
      </c>
      <c r="D72" s="13">
        <v>26.075</v>
      </c>
      <c r="E72" s="17">
        <v>41.75</v>
      </c>
      <c r="F72" s="15">
        <v>8.35</v>
      </c>
      <c r="G72" s="10">
        <v>0</v>
      </c>
      <c r="H72" s="13">
        <v>43.425</v>
      </c>
      <c r="I72" s="21" t="s">
        <v>30</v>
      </c>
      <c r="J72" s="10">
        <f t="shared" si="2"/>
        <v>80</v>
      </c>
      <c r="K72" s="16">
        <v>1.49</v>
      </c>
    </row>
    <row r="73" ht="15" spans="1:11">
      <c r="A73" s="10" t="s">
        <v>120</v>
      </c>
      <c r="B73" s="11" t="s">
        <v>109</v>
      </c>
      <c r="C73" s="12">
        <v>8.6</v>
      </c>
      <c r="D73" s="13">
        <v>46.2</v>
      </c>
      <c r="E73" s="17">
        <v>57.2</v>
      </c>
      <c r="F73" s="15">
        <v>11.44</v>
      </c>
      <c r="G73" s="10">
        <v>0</v>
      </c>
      <c r="H73" s="13">
        <v>66.24</v>
      </c>
      <c r="I73" s="21"/>
      <c r="J73" s="10">
        <f t="shared" si="2"/>
        <v>41</v>
      </c>
      <c r="K73" s="16">
        <v>2.64</v>
      </c>
    </row>
    <row r="74" ht="15" spans="1:11">
      <c r="A74" s="10" t="s">
        <v>121</v>
      </c>
      <c r="B74" s="11" t="s">
        <v>109</v>
      </c>
      <c r="C74" s="12">
        <v>9</v>
      </c>
      <c r="D74" s="13">
        <v>56.875</v>
      </c>
      <c r="E74" s="17">
        <v>45.25</v>
      </c>
      <c r="F74" s="15">
        <v>9.05</v>
      </c>
      <c r="G74" s="10">
        <v>0</v>
      </c>
      <c r="H74" s="13">
        <v>74.925</v>
      </c>
      <c r="I74" s="21" t="s">
        <v>30</v>
      </c>
      <c r="J74" s="10">
        <f t="shared" si="2"/>
        <v>27</v>
      </c>
      <c r="K74" s="16">
        <v>3.25</v>
      </c>
    </row>
    <row r="75" ht="15" spans="1:11">
      <c r="A75" s="10" t="s">
        <v>122</v>
      </c>
      <c r="B75" s="11" t="s">
        <v>109</v>
      </c>
      <c r="C75" s="12">
        <v>8.6</v>
      </c>
      <c r="D75" s="13">
        <v>56</v>
      </c>
      <c r="E75" s="17">
        <v>20.5</v>
      </c>
      <c r="F75" s="15">
        <v>4.1</v>
      </c>
      <c r="G75" s="10">
        <v>0</v>
      </c>
      <c r="H75" s="13">
        <v>68.7</v>
      </c>
      <c r="I75" s="21"/>
      <c r="J75" s="10">
        <f t="shared" si="2"/>
        <v>37</v>
      </c>
      <c r="K75" s="16">
        <v>3.2</v>
      </c>
    </row>
    <row r="76" ht="15" spans="1:11">
      <c r="A76" s="10" t="s">
        <v>123</v>
      </c>
      <c r="B76" s="11" t="s">
        <v>109</v>
      </c>
      <c r="C76" s="12">
        <v>9.4</v>
      </c>
      <c r="D76" s="13">
        <v>67.2</v>
      </c>
      <c r="E76" s="17">
        <v>40.75</v>
      </c>
      <c r="F76" s="15">
        <v>8.15</v>
      </c>
      <c r="G76" s="10">
        <v>2</v>
      </c>
      <c r="H76" s="13">
        <v>86.75</v>
      </c>
      <c r="I76" s="21"/>
      <c r="J76" s="10">
        <f t="shared" si="2"/>
        <v>5</v>
      </c>
      <c r="K76" s="16">
        <v>3.84</v>
      </c>
    </row>
    <row r="77" ht="15" spans="1:11">
      <c r="A77" s="10" t="s">
        <v>124</v>
      </c>
      <c r="B77" s="11" t="s">
        <v>109</v>
      </c>
      <c r="C77" s="12">
        <v>9.8</v>
      </c>
      <c r="D77" s="13">
        <v>60.9</v>
      </c>
      <c r="E77" s="18">
        <v>72</v>
      </c>
      <c r="F77" s="15">
        <v>14.4</v>
      </c>
      <c r="G77" s="10">
        <v>2</v>
      </c>
      <c r="H77" s="13">
        <v>87.1</v>
      </c>
      <c r="I77" s="21"/>
      <c r="J77" s="10">
        <f t="shared" si="2"/>
        <v>4</v>
      </c>
      <c r="K77" s="16">
        <v>3.48</v>
      </c>
    </row>
    <row r="78" ht="15" spans="1:11">
      <c r="A78" s="10" t="s">
        <v>125</v>
      </c>
      <c r="B78" s="11" t="s">
        <v>109</v>
      </c>
      <c r="C78" s="12">
        <v>9.6</v>
      </c>
      <c r="D78" s="13">
        <v>65.45</v>
      </c>
      <c r="E78" s="17">
        <v>34.45</v>
      </c>
      <c r="F78" s="15">
        <v>6.89</v>
      </c>
      <c r="G78" s="10">
        <v>0</v>
      </c>
      <c r="H78" s="13">
        <v>81.94</v>
      </c>
      <c r="I78" s="21"/>
      <c r="J78" s="10">
        <f t="shared" si="2"/>
        <v>13</v>
      </c>
      <c r="K78" s="16">
        <v>3.74</v>
      </c>
    </row>
    <row r="79" ht="15" spans="1:11">
      <c r="A79" s="10" t="s">
        <v>126</v>
      </c>
      <c r="B79" s="11" t="s">
        <v>109</v>
      </c>
      <c r="C79" s="12">
        <v>9.2</v>
      </c>
      <c r="D79" s="13">
        <v>52.325</v>
      </c>
      <c r="E79" s="17">
        <v>43</v>
      </c>
      <c r="F79" s="15">
        <v>8.6</v>
      </c>
      <c r="G79" s="10">
        <v>0</v>
      </c>
      <c r="H79" s="13">
        <v>70.125</v>
      </c>
      <c r="I79" s="21"/>
      <c r="J79" s="10">
        <f t="shared" si="2"/>
        <v>35</v>
      </c>
      <c r="K79" s="16">
        <v>2.99</v>
      </c>
    </row>
    <row r="80" ht="15" spans="1:11">
      <c r="A80" s="10" t="s">
        <v>127</v>
      </c>
      <c r="B80" s="11" t="s">
        <v>109</v>
      </c>
      <c r="C80" s="12">
        <v>9.2</v>
      </c>
      <c r="D80" s="13">
        <v>38.325</v>
      </c>
      <c r="E80" s="17">
        <v>31.7</v>
      </c>
      <c r="F80" s="15">
        <v>6.34</v>
      </c>
      <c r="G80" s="10">
        <v>0</v>
      </c>
      <c r="H80" s="13">
        <v>53.865</v>
      </c>
      <c r="I80" s="21" t="s">
        <v>30</v>
      </c>
      <c r="J80" s="10">
        <f t="shared" si="2"/>
        <v>71</v>
      </c>
      <c r="K80" s="16">
        <v>2.19</v>
      </c>
    </row>
    <row r="81" ht="15" spans="1:11">
      <c r="A81" s="10" t="s">
        <v>128</v>
      </c>
      <c r="B81" s="11" t="s">
        <v>109</v>
      </c>
      <c r="C81" s="12">
        <v>8.2</v>
      </c>
      <c r="D81" s="13">
        <v>53.725</v>
      </c>
      <c r="E81" s="17">
        <v>52</v>
      </c>
      <c r="F81" s="15">
        <v>10.4</v>
      </c>
      <c r="G81" s="10">
        <v>4</v>
      </c>
      <c r="H81" s="13">
        <v>76.325</v>
      </c>
      <c r="I81" s="21"/>
      <c r="J81" s="10">
        <f t="shared" si="2"/>
        <v>22</v>
      </c>
      <c r="K81" s="16">
        <v>3.07</v>
      </c>
    </row>
    <row r="82" ht="15" spans="1:11">
      <c r="A82" s="10" t="s">
        <v>129</v>
      </c>
      <c r="B82" s="11" t="s">
        <v>109</v>
      </c>
      <c r="C82" s="12">
        <v>8.2</v>
      </c>
      <c r="D82" s="13">
        <v>58.625</v>
      </c>
      <c r="E82" s="17">
        <v>77.8</v>
      </c>
      <c r="F82" s="15">
        <v>15.56</v>
      </c>
      <c r="G82" s="10">
        <v>4</v>
      </c>
      <c r="H82" s="13">
        <v>86.385</v>
      </c>
      <c r="I82" s="21"/>
      <c r="J82" s="10">
        <f t="shared" si="2"/>
        <v>6</v>
      </c>
      <c r="K82" s="16">
        <v>3.35</v>
      </c>
    </row>
    <row r="83" ht="15" spans="1:11">
      <c r="A83" s="10" t="s">
        <v>130</v>
      </c>
      <c r="B83" s="11" t="s">
        <v>109</v>
      </c>
      <c r="C83" s="12">
        <v>8.8</v>
      </c>
      <c r="D83" s="13">
        <v>63.525</v>
      </c>
      <c r="E83" s="17">
        <v>27.5</v>
      </c>
      <c r="F83" s="15">
        <v>5.5</v>
      </c>
      <c r="G83" s="10">
        <v>0</v>
      </c>
      <c r="H83" s="13">
        <v>77.825</v>
      </c>
      <c r="I83" s="21"/>
      <c r="J83" s="10">
        <f t="shared" si="2"/>
        <v>19</v>
      </c>
      <c r="K83" s="16">
        <v>3.63</v>
      </c>
    </row>
    <row r="84" ht="15" spans="1:11">
      <c r="A84" s="19" t="s">
        <v>131</v>
      </c>
      <c r="B84" s="11" t="s">
        <v>109</v>
      </c>
      <c r="C84" s="12">
        <v>9.4</v>
      </c>
      <c r="D84" s="13">
        <v>47.95</v>
      </c>
      <c r="E84" s="17">
        <v>38.6</v>
      </c>
      <c r="F84" s="15">
        <v>7.72</v>
      </c>
      <c r="G84" s="10">
        <v>0</v>
      </c>
      <c r="H84" s="13">
        <v>65.07</v>
      </c>
      <c r="I84" s="21"/>
      <c r="J84" s="10">
        <f t="shared" si="2"/>
        <v>47</v>
      </c>
      <c r="K84" s="16">
        <v>2.74</v>
      </c>
    </row>
    <row r="85" ht="15" spans="1:11">
      <c r="A85" s="10" t="s">
        <v>132</v>
      </c>
      <c r="B85" s="11" t="s">
        <v>109</v>
      </c>
      <c r="C85" s="12">
        <v>9.8</v>
      </c>
      <c r="D85" s="13">
        <v>51.625</v>
      </c>
      <c r="E85" s="17">
        <v>39.5</v>
      </c>
      <c r="F85" s="15">
        <v>7.9</v>
      </c>
      <c r="G85" s="10">
        <v>2</v>
      </c>
      <c r="H85" s="13">
        <v>71.325</v>
      </c>
      <c r="I85" s="21"/>
      <c r="J85" s="10">
        <f t="shared" si="2"/>
        <v>34</v>
      </c>
      <c r="K85" s="16">
        <v>2.95</v>
      </c>
    </row>
    <row r="86" ht="15" spans="1:11">
      <c r="A86" s="10" t="s">
        <v>133</v>
      </c>
      <c r="B86" s="11" t="s">
        <v>109</v>
      </c>
      <c r="C86" s="12">
        <v>10</v>
      </c>
      <c r="D86" s="13">
        <v>55.125</v>
      </c>
      <c r="E86" s="17">
        <v>69.95</v>
      </c>
      <c r="F86" s="15">
        <v>13.99</v>
      </c>
      <c r="G86" s="10">
        <v>1</v>
      </c>
      <c r="H86" s="13">
        <v>80.115</v>
      </c>
      <c r="I86" s="21"/>
      <c r="J86" s="10">
        <f t="shared" si="2"/>
        <v>16</v>
      </c>
      <c r="K86" s="16">
        <v>3.15</v>
      </c>
    </row>
    <row r="87" ht="15" spans="1:11">
      <c r="A87" s="10" t="s">
        <v>134</v>
      </c>
      <c r="B87" s="11" t="s">
        <v>109</v>
      </c>
      <c r="C87" s="12">
        <v>8.6</v>
      </c>
      <c r="D87" s="13">
        <v>64.225</v>
      </c>
      <c r="E87" s="17">
        <v>19</v>
      </c>
      <c r="F87" s="15">
        <v>3.8</v>
      </c>
      <c r="G87" s="10">
        <v>2</v>
      </c>
      <c r="H87" s="13">
        <v>78.625</v>
      </c>
      <c r="I87" s="21"/>
      <c r="J87" s="10">
        <f t="shared" si="2"/>
        <v>17</v>
      </c>
      <c r="K87" s="16">
        <v>3.67</v>
      </c>
    </row>
    <row r="88" ht="15" spans="1:11">
      <c r="A88" s="10" t="s">
        <v>135</v>
      </c>
      <c r="B88" s="11" t="s">
        <v>109</v>
      </c>
      <c r="C88" s="12">
        <v>10</v>
      </c>
      <c r="D88" s="13">
        <v>43.225</v>
      </c>
      <c r="E88" s="17">
        <v>56.5</v>
      </c>
      <c r="F88" s="15">
        <v>11.3</v>
      </c>
      <c r="G88" s="10">
        <v>1</v>
      </c>
      <c r="H88" s="13">
        <v>65.525</v>
      </c>
      <c r="I88" s="21"/>
      <c r="J88" s="10">
        <f t="shared" si="2"/>
        <v>45</v>
      </c>
      <c r="K88" s="16">
        <v>2.47</v>
      </c>
    </row>
    <row r="89" ht="15" spans="1:11">
      <c r="A89" s="10" t="s">
        <v>136</v>
      </c>
      <c r="B89" s="11" t="s">
        <v>109</v>
      </c>
      <c r="C89" s="12">
        <v>9.6</v>
      </c>
      <c r="D89" s="13">
        <v>23.8</v>
      </c>
      <c r="E89" s="17">
        <v>5.25</v>
      </c>
      <c r="F89" s="15">
        <v>1.05</v>
      </c>
      <c r="G89" s="10">
        <v>0</v>
      </c>
      <c r="H89" s="13">
        <v>34.45</v>
      </c>
      <c r="I89" s="21" t="s">
        <v>30</v>
      </c>
      <c r="J89" s="10">
        <f t="shared" si="2"/>
        <v>84</v>
      </c>
      <c r="K89" s="16">
        <v>1.36</v>
      </c>
    </row>
    <row r="90" ht="15" spans="1:11">
      <c r="A90" s="10" t="s">
        <v>137</v>
      </c>
      <c r="B90" s="11" t="s">
        <v>109</v>
      </c>
      <c r="C90" s="12">
        <v>9</v>
      </c>
      <c r="D90" s="13">
        <v>29.575</v>
      </c>
      <c r="E90" s="17">
        <v>27.85</v>
      </c>
      <c r="F90" s="15">
        <v>5.57</v>
      </c>
      <c r="G90" s="10">
        <v>1</v>
      </c>
      <c r="H90" s="13">
        <v>45.145</v>
      </c>
      <c r="I90" s="21" t="s">
        <v>30</v>
      </c>
      <c r="J90" s="10">
        <f t="shared" si="2"/>
        <v>78</v>
      </c>
      <c r="K90" s="19">
        <v>1.69</v>
      </c>
    </row>
    <row r="91" ht="15" spans="1:11">
      <c r="A91" s="55" t="s">
        <v>138</v>
      </c>
      <c r="B91" s="11" t="s">
        <v>109</v>
      </c>
      <c r="C91" s="12">
        <v>9.4</v>
      </c>
      <c r="D91" s="13">
        <v>57.05</v>
      </c>
      <c r="E91" s="17">
        <v>24.65</v>
      </c>
      <c r="F91" s="15">
        <v>4.93</v>
      </c>
      <c r="G91" s="10">
        <v>0</v>
      </c>
      <c r="H91" s="13">
        <v>71.38</v>
      </c>
      <c r="I91" s="21" t="s">
        <v>30</v>
      </c>
      <c r="J91" s="10">
        <f t="shared" si="2"/>
        <v>33</v>
      </c>
      <c r="K91" s="19">
        <v>3.26</v>
      </c>
    </row>
  </sheetData>
  <autoFilter ref="A1:L91">
    <extLst/>
  </autoFilter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A4" sqref="A4:K33"/>
    </sheetView>
  </sheetViews>
  <sheetFormatPr defaultColWidth="9" defaultRowHeight="13.5"/>
  <cols>
    <col min="1" max="1" width="18.4583333333333" customWidth="1"/>
    <col min="2" max="2" width="11.5416666666667" customWidth="1"/>
  </cols>
  <sheetData>
    <row r="1" ht="22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17" customHeight="1" spans="1:11">
      <c r="A2" s="5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2" spans="1:1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15" spans="1:11">
      <c r="A4" s="10" t="s">
        <v>47</v>
      </c>
      <c r="B4" s="11" t="s">
        <v>140</v>
      </c>
      <c r="C4" s="10">
        <v>9.8</v>
      </c>
      <c r="D4" s="27">
        <f>K4*25*0.7</f>
        <v>62.475</v>
      </c>
      <c r="E4" s="10">
        <v>13.5</v>
      </c>
      <c r="F4" s="27">
        <f>E4*0.2</f>
        <v>2.7</v>
      </c>
      <c r="G4" s="32">
        <v>0</v>
      </c>
      <c r="H4" s="27">
        <f>C4+D4+F4+G4</f>
        <v>74.975</v>
      </c>
      <c r="I4" s="10"/>
      <c r="J4" s="10">
        <f>RANK(H4,$H$4:$H$33)</f>
        <v>8</v>
      </c>
      <c r="K4" s="10">
        <v>3.57</v>
      </c>
    </row>
    <row r="5" ht="15" spans="1:11">
      <c r="A5" s="10" t="s">
        <v>49</v>
      </c>
      <c r="B5" s="11" t="s">
        <v>140</v>
      </c>
      <c r="C5" s="10">
        <v>10</v>
      </c>
      <c r="D5" s="27">
        <f t="shared" ref="D5:D33" si="0">K5*25*0.7</f>
        <v>47.075</v>
      </c>
      <c r="E5" s="10">
        <v>20.3</v>
      </c>
      <c r="F5" s="27">
        <f t="shared" ref="F5:F33" si="1">E5*0.2</f>
        <v>4.06</v>
      </c>
      <c r="G5" s="10">
        <v>0</v>
      </c>
      <c r="H5" s="27">
        <f t="shared" ref="H5:H33" si="2">C5+D5+F5+G5</f>
        <v>61.135</v>
      </c>
      <c r="I5" s="10" t="s">
        <v>30</v>
      </c>
      <c r="J5" s="10">
        <f t="shared" ref="J5:J33" si="3">RANK(H5,$H$4:$H$33)</f>
        <v>19</v>
      </c>
      <c r="K5" s="10">
        <v>2.69</v>
      </c>
    </row>
    <row r="6" ht="15" spans="1:11">
      <c r="A6" s="10" t="s">
        <v>50</v>
      </c>
      <c r="B6" s="11" t="s">
        <v>140</v>
      </c>
      <c r="C6" s="10">
        <v>8.4</v>
      </c>
      <c r="D6" s="27">
        <f t="shared" si="0"/>
        <v>58.275</v>
      </c>
      <c r="E6" s="10">
        <v>6.75</v>
      </c>
      <c r="F6" s="27">
        <f t="shared" si="1"/>
        <v>1.35</v>
      </c>
      <c r="G6" s="10">
        <v>0</v>
      </c>
      <c r="H6" s="27">
        <f t="shared" si="2"/>
        <v>68.025</v>
      </c>
      <c r="I6" s="10"/>
      <c r="J6" s="10">
        <f t="shared" si="3"/>
        <v>12</v>
      </c>
      <c r="K6" s="10">
        <v>3.33</v>
      </c>
    </row>
    <row r="7" ht="15" spans="1:11">
      <c r="A7" s="10" t="s">
        <v>51</v>
      </c>
      <c r="B7" s="11" t="s">
        <v>140</v>
      </c>
      <c r="C7" s="10">
        <v>8.8</v>
      </c>
      <c r="D7" s="27">
        <f t="shared" si="0"/>
        <v>50.575</v>
      </c>
      <c r="E7" s="10">
        <v>26.25</v>
      </c>
      <c r="F7" s="27">
        <f t="shared" si="1"/>
        <v>5.25</v>
      </c>
      <c r="G7" s="10">
        <v>0</v>
      </c>
      <c r="H7" s="27">
        <f t="shared" si="2"/>
        <v>64.625</v>
      </c>
      <c r="I7" s="10"/>
      <c r="J7" s="10">
        <f t="shared" si="3"/>
        <v>17</v>
      </c>
      <c r="K7" s="10">
        <v>2.89</v>
      </c>
    </row>
    <row r="8" ht="15" spans="1:11">
      <c r="A8" s="10" t="s">
        <v>52</v>
      </c>
      <c r="B8" s="11" t="s">
        <v>140</v>
      </c>
      <c r="C8" s="10">
        <v>8.8</v>
      </c>
      <c r="D8" s="27">
        <f t="shared" si="0"/>
        <v>57.575</v>
      </c>
      <c r="E8" s="30">
        <v>36.25</v>
      </c>
      <c r="F8" s="27">
        <f t="shared" si="1"/>
        <v>7.25</v>
      </c>
      <c r="G8" s="10">
        <v>1.5</v>
      </c>
      <c r="H8" s="27">
        <f t="shared" si="2"/>
        <v>75.125</v>
      </c>
      <c r="I8" s="10"/>
      <c r="J8" s="10">
        <f t="shared" si="3"/>
        <v>7</v>
      </c>
      <c r="K8" s="10">
        <v>3.29</v>
      </c>
    </row>
    <row r="9" ht="15" spans="1:11">
      <c r="A9" s="10" t="s">
        <v>53</v>
      </c>
      <c r="B9" s="11" t="s">
        <v>140</v>
      </c>
      <c r="C9" s="10">
        <v>9.2</v>
      </c>
      <c r="D9" s="27">
        <f t="shared" si="0"/>
        <v>56.175</v>
      </c>
      <c r="E9" s="30">
        <v>49.5</v>
      </c>
      <c r="F9" s="27">
        <f t="shared" si="1"/>
        <v>9.9</v>
      </c>
      <c r="G9" s="10">
        <v>2</v>
      </c>
      <c r="H9" s="27">
        <f t="shared" si="2"/>
        <v>77.275</v>
      </c>
      <c r="I9" s="10"/>
      <c r="J9" s="10">
        <f t="shared" si="3"/>
        <v>5</v>
      </c>
      <c r="K9" s="10">
        <v>3.21</v>
      </c>
    </row>
    <row r="10" ht="15" spans="1:11">
      <c r="A10" s="10" t="s">
        <v>54</v>
      </c>
      <c r="B10" s="11" t="s">
        <v>140</v>
      </c>
      <c r="C10" s="10">
        <v>9.6</v>
      </c>
      <c r="D10" s="27">
        <f t="shared" si="0"/>
        <v>41.3</v>
      </c>
      <c r="E10" s="10">
        <v>16.05</v>
      </c>
      <c r="F10" s="27">
        <f t="shared" si="1"/>
        <v>3.21</v>
      </c>
      <c r="G10" s="10">
        <v>0</v>
      </c>
      <c r="H10" s="27">
        <f t="shared" si="2"/>
        <v>54.11</v>
      </c>
      <c r="I10" s="10"/>
      <c r="J10" s="10">
        <f t="shared" si="3"/>
        <v>23</v>
      </c>
      <c r="K10" s="10">
        <v>2.36</v>
      </c>
    </row>
    <row r="11" ht="15" spans="1:11">
      <c r="A11" s="10" t="s">
        <v>55</v>
      </c>
      <c r="B11" s="11" t="s">
        <v>140</v>
      </c>
      <c r="C11" s="10">
        <v>9.4</v>
      </c>
      <c r="D11" s="27">
        <f t="shared" si="0"/>
        <v>62.3</v>
      </c>
      <c r="E11" s="10">
        <v>20.75</v>
      </c>
      <c r="F11" s="27">
        <f t="shared" si="1"/>
        <v>4.15</v>
      </c>
      <c r="G11" s="10">
        <v>0</v>
      </c>
      <c r="H11" s="27">
        <f t="shared" si="2"/>
        <v>75.85</v>
      </c>
      <c r="I11" s="10"/>
      <c r="J11" s="10">
        <f t="shared" si="3"/>
        <v>6</v>
      </c>
      <c r="K11" s="10">
        <v>3.56</v>
      </c>
    </row>
    <row r="12" ht="15" spans="1:11">
      <c r="A12" s="10" t="s">
        <v>56</v>
      </c>
      <c r="B12" s="11" t="s">
        <v>140</v>
      </c>
      <c r="C12" s="10">
        <v>8.4</v>
      </c>
      <c r="D12" s="27">
        <f t="shared" si="0"/>
        <v>39.55</v>
      </c>
      <c r="E12" s="10">
        <v>24.75</v>
      </c>
      <c r="F12" s="27">
        <f t="shared" si="1"/>
        <v>4.95</v>
      </c>
      <c r="G12" s="10">
        <v>0</v>
      </c>
      <c r="H12" s="27">
        <f t="shared" si="2"/>
        <v>52.9</v>
      </c>
      <c r="I12" s="10" t="s">
        <v>30</v>
      </c>
      <c r="J12" s="10">
        <f t="shared" si="3"/>
        <v>25</v>
      </c>
      <c r="K12" s="10">
        <v>2.26</v>
      </c>
    </row>
    <row r="13" ht="15" spans="1:11">
      <c r="A13" s="10" t="s">
        <v>57</v>
      </c>
      <c r="B13" s="11" t="s">
        <v>140</v>
      </c>
      <c r="C13" s="10">
        <v>8.4</v>
      </c>
      <c r="D13" s="27">
        <f t="shared" si="0"/>
        <v>57.575</v>
      </c>
      <c r="E13" s="10">
        <v>32</v>
      </c>
      <c r="F13" s="27">
        <f t="shared" si="1"/>
        <v>6.4</v>
      </c>
      <c r="G13" s="10">
        <v>0</v>
      </c>
      <c r="H13" s="27">
        <f t="shared" si="2"/>
        <v>72.375</v>
      </c>
      <c r="I13" s="10"/>
      <c r="J13" s="10">
        <f t="shared" si="3"/>
        <v>10</v>
      </c>
      <c r="K13" s="10">
        <v>3.29</v>
      </c>
    </row>
    <row r="14" ht="15" spans="1:11">
      <c r="A14" s="10" t="s">
        <v>58</v>
      </c>
      <c r="B14" s="11" t="s">
        <v>140</v>
      </c>
      <c r="C14" s="10">
        <v>9.6</v>
      </c>
      <c r="D14" s="27">
        <f t="shared" si="0"/>
        <v>49.525</v>
      </c>
      <c r="E14" s="30">
        <v>32.35</v>
      </c>
      <c r="F14" s="27">
        <f t="shared" si="1"/>
        <v>6.47</v>
      </c>
      <c r="G14" s="10">
        <v>0</v>
      </c>
      <c r="H14" s="27">
        <f t="shared" si="2"/>
        <v>65.595</v>
      </c>
      <c r="I14" s="10"/>
      <c r="J14" s="10">
        <f t="shared" si="3"/>
        <v>15</v>
      </c>
      <c r="K14" s="10">
        <v>2.83</v>
      </c>
    </row>
    <row r="15" ht="15" spans="1:11">
      <c r="A15" s="10" t="s">
        <v>59</v>
      </c>
      <c r="B15" s="11" t="s">
        <v>140</v>
      </c>
      <c r="C15" s="10">
        <v>10</v>
      </c>
      <c r="D15" s="27">
        <f t="shared" si="0"/>
        <v>57.05</v>
      </c>
      <c r="E15" s="30">
        <v>70.25</v>
      </c>
      <c r="F15" s="27">
        <f t="shared" si="1"/>
        <v>14.05</v>
      </c>
      <c r="G15" s="10">
        <v>3.5</v>
      </c>
      <c r="H15" s="27">
        <f t="shared" si="2"/>
        <v>84.6</v>
      </c>
      <c r="I15" s="10"/>
      <c r="J15" s="10">
        <f t="shared" si="3"/>
        <v>2</v>
      </c>
      <c r="K15" s="10">
        <v>3.26</v>
      </c>
    </row>
    <row r="16" ht="15" spans="1:11">
      <c r="A16" s="10" t="s">
        <v>60</v>
      </c>
      <c r="B16" s="11" t="s">
        <v>140</v>
      </c>
      <c r="C16" s="10">
        <v>9.8</v>
      </c>
      <c r="D16" s="27">
        <f t="shared" si="0"/>
        <v>63</v>
      </c>
      <c r="E16" s="10">
        <v>41.75</v>
      </c>
      <c r="F16" s="27">
        <f t="shared" si="1"/>
        <v>8.35</v>
      </c>
      <c r="G16" s="10">
        <v>2</v>
      </c>
      <c r="H16" s="27">
        <f t="shared" si="2"/>
        <v>83.15</v>
      </c>
      <c r="I16" s="10"/>
      <c r="J16" s="10">
        <f t="shared" si="3"/>
        <v>3</v>
      </c>
      <c r="K16" s="10">
        <v>3.6</v>
      </c>
    </row>
    <row r="17" ht="15" spans="1:11">
      <c r="A17" s="10" t="s">
        <v>61</v>
      </c>
      <c r="B17" s="11" t="s">
        <v>140</v>
      </c>
      <c r="C17" s="10">
        <v>9</v>
      </c>
      <c r="D17" s="27">
        <f t="shared" si="0"/>
        <v>67.375</v>
      </c>
      <c r="E17" s="30">
        <v>63.25</v>
      </c>
      <c r="F17" s="27">
        <f t="shared" si="1"/>
        <v>12.65</v>
      </c>
      <c r="G17" s="10">
        <v>0</v>
      </c>
      <c r="H17" s="27">
        <f t="shared" si="2"/>
        <v>89.025</v>
      </c>
      <c r="I17" s="10"/>
      <c r="J17" s="10">
        <f t="shared" si="3"/>
        <v>1</v>
      </c>
      <c r="K17" s="10">
        <v>3.85</v>
      </c>
    </row>
    <row r="18" ht="15" spans="1:11">
      <c r="A18" s="10" t="s">
        <v>62</v>
      </c>
      <c r="B18" s="11" t="s">
        <v>140</v>
      </c>
      <c r="C18" s="10">
        <v>9.6</v>
      </c>
      <c r="D18" s="27">
        <f t="shared" si="0"/>
        <v>51.1</v>
      </c>
      <c r="E18" s="10">
        <v>11.75</v>
      </c>
      <c r="F18" s="27">
        <f t="shared" si="1"/>
        <v>2.35</v>
      </c>
      <c r="G18" s="10">
        <v>0</v>
      </c>
      <c r="H18" s="27">
        <f t="shared" si="2"/>
        <v>63.05</v>
      </c>
      <c r="I18" s="10"/>
      <c r="J18" s="10">
        <f t="shared" si="3"/>
        <v>18</v>
      </c>
      <c r="K18" s="10">
        <v>2.92</v>
      </c>
    </row>
    <row r="19" ht="15" spans="1:11">
      <c r="A19" s="10" t="s">
        <v>63</v>
      </c>
      <c r="B19" s="11" t="s">
        <v>140</v>
      </c>
      <c r="C19" s="10">
        <v>9.2</v>
      </c>
      <c r="D19" s="27">
        <f t="shared" si="0"/>
        <v>46.375</v>
      </c>
      <c r="E19" s="10">
        <v>46.25</v>
      </c>
      <c r="F19" s="27">
        <f t="shared" si="1"/>
        <v>9.25</v>
      </c>
      <c r="G19" s="10">
        <v>0</v>
      </c>
      <c r="H19" s="27">
        <f t="shared" si="2"/>
        <v>64.825</v>
      </c>
      <c r="I19" s="10"/>
      <c r="J19" s="10">
        <f t="shared" si="3"/>
        <v>16</v>
      </c>
      <c r="K19" s="10">
        <v>2.65</v>
      </c>
    </row>
    <row r="20" ht="15" spans="1:11">
      <c r="A20" s="10" t="s">
        <v>64</v>
      </c>
      <c r="B20" s="11" t="s">
        <v>140</v>
      </c>
      <c r="C20" s="10">
        <v>8.6</v>
      </c>
      <c r="D20" s="27">
        <f t="shared" si="0"/>
        <v>54.075</v>
      </c>
      <c r="E20" s="10">
        <v>50</v>
      </c>
      <c r="F20" s="27">
        <f t="shared" si="1"/>
        <v>10</v>
      </c>
      <c r="G20" s="10">
        <v>0</v>
      </c>
      <c r="H20" s="27">
        <f t="shared" si="2"/>
        <v>72.675</v>
      </c>
      <c r="I20" s="10"/>
      <c r="J20" s="10">
        <f t="shared" si="3"/>
        <v>9</v>
      </c>
      <c r="K20" s="10">
        <v>3.09</v>
      </c>
    </row>
    <row r="21" ht="15" spans="1:11">
      <c r="A21" s="10" t="s">
        <v>65</v>
      </c>
      <c r="B21" s="11" t="s">
        <v>140</v>
      </c>
      <c r="C21" s="10">
        <v>10</v>
      </c>
      <c r="D21" s="27">
        <f t="shared" si="0"/>
        <v>56.7</v>
      </c>
      <c r="E21" s="30">
        <v>70.65</v>
      </c>
      <c r="F21" s="27">
        <f t="shared" si="1"/>
        <v>14.13</v>
      </c>
      <c r="G21" s="10">
        <v>0</v>
      </c>
      <c r="H21" s="27">
        <f t="shared" si="2"/>
        <v>80.83</v>
      </c>
      <c r="I21" s="10"/>
      <c r="J21" s="10">
        <f t="shared" si="3"/>
        <v>4</v>
      </c>
      <c r="K21" s="10">
        <v>3.24</v>
      </c>
    </row>
    <row r="22" ht="15" spans="1:11">
      <c r="A22" s="10" t="s">
        <v>66</v>
      </c>
      <c r="B22" s="11" t="s">
        <v>140</v>
      </c>
      <c r="C22" s="10">
        <v>8.2</v>
      </c>
      <c r="D22" s="27">
        <f t="shared" si="0"/>
        <v>18.2</v>
      </c>
      <c r="E22" s="10">
        <v>41.5</v>
      </c>
      <c r="F22" s="27">
        <f t="shared" si="1"/>
        <v>8.3</v>
      </c>
      <c r="G22" s="10">
        <v>0</v>
      </c>
      <c r="H22" s="27">
        <f t="shared" si="2"/>
        <v>34.7</v>
      </c>
      <c r="I22" s="10" t="s">
        <v>30</v>
      </c>
      <c r="J22" s="10">
        <f t="shared" si="3"/>
        <v>27</v>
      </c>
      <c r="K22" s="10">
        <v>1.04</v>
      </c>
    </row>
    <row r="23" ht="15" spans="1:11">
      <c r="A23" s="10" t="s">
        <v>67</v>
      </c>
      <c r="B23" s="11" t="s">
        <v>140</v>
      </c>
      <c r="C23" s="10">
        <v>9</v>
      </c>
      <c r="D23" s="27">
        <f t="shared" si="0"/>
        <v>41.125</v>
      </c>
      <c r="E23" s="10">
        <v>49.75</v>
      </c>
      <c r="F23" s="27">
        <f t="shared" si="1"/>
        <v>9.95</v>
      </c>
      <c r="G23" s="10">
        <v>0</v>
      </c>
      <c r="H23" s="27">
        <f t="shared" si="2"/>
        <v>60.075</v>
      </c>
      <c r="I23" s="10" t="s">
        <v>30</v>
      </c>
      <c r="J23" s="10">
        <f t="shared" si="3"/>
        <v>20</v>
      </c>
      <c r="K23" s="10">
        <v>2.35</v>
      </c>
    </row>
    <row r="24" ht="15" spans="1:11">
      <c r="A24" s="10" t="s">
        <v>68</v>
      </c>
      <c r="B24" s="11" t="s">
        <v>140</v>
      </c>
      <c r="C24" s="10">
        <v>8.2</v>
      </c>
      <c r="D24" s="27">
        <f t="shared" si="0"/>
        <v>4.9</v>
      </c>
      <c r="E24" s="10">
        <v>0</v>
      </c>
      <c r="F24" s="27">
        <f t="shared" si="1"/>
        <v>0</v>
      </c>
      <c r="G24" s="10">
        <v>0</v>
      </c>
      <c r="H24" s="27">
        <f t="shared" si="2"/>
        <v>13.1</v>
      </c>
      <c r="I24" s="10" t="s">
        <v>30</v>
      </c>
      <c r="J24" s="10">
        <f t="shared" si="3"/>
        <v>30</v>
      </c>
      <c r="K24" s="10">
        <v>0.28</v>
      </c>
    </row>
    <row r="25" ht="15" spans="1:11">
      <c r="A25" s="10" t="s">
        <v>69</v>
      </c>
      <c r="B25" s="11" t="s">
        <v>140</v>
      </c>
      <c r="C25" s="10">
        <v>9</v>
      </c>
      <c r="D25" s="27">
        <f t="shared" si="0"/>
        <v>34.65</v>
      </c>
      <c r="E25" s="10">
        <v>29.75</v>
      </c>
      <c r="F25" s="27">
        <f t="shared" si="1"/>
        <v>5.95</v>
      </c>
      <c r="G25" s="10">
        <v>0</v>
      </c>
      <c r="H25" s="27">
        <f t="shared" si="2"/>
        <v>49.6</v>
      </c>
      <c r="I25" s="10" t="s">
        <v>30</v>
      </c>
      <c r="J25" s="10">
        <f t="shared" si="3"/>
        <v>26</v>
      </c>
      <c r="K25" s="10">
        <v>1.98</v>
      </c>
    </row>
    <row r="26" ht="15" spans="1:11">
      <c r="A26" s="10" t="s">
        <v>70</v>
      </c>
      <c r="B26" s="11" t="s">
        <v>140</v>
      </c>
      <c r="C26" s="10">
        <v>8.2</v>
      </c>
      <c r="D26" s="27">
        <f t="shared" si="0"/>
        <v>49.7</v>
      </c>
      <c r="E26" s="10">
        <v>10.5</v>
      </c>
      <c r="F26" s="27">
        <f t="shared" si="1"/>
        <v>2.1</v>
      </c>
      <c r="G26" s="10">
        <v>0</v>
      </c>
      <c r="H26" s="27">
        <f t="shared" si="2"/>
        <v>60</v>
      </c>
      <c r="I26" s="10" t="s">
        <v>30</v>
      </c>
      <c r="J26" s="10">
        <f t="shared" si="3"/>
        <v>21</v>
      </c>
      <c r="K26" s="10">
        <v>2.84</v>
      </c>
    </row>
    <row r="27" ht="15" spans="1:11">
      <c r="A27" s="10" t="s">
        <v>71</v>
      </c>
      <c r="B27" s="11" t="s">
        <v>140</v>
      </c>
      <c r="C27" s="10">
        <v>8.8</v>
      </c>
      <c r="D27" s="27">
        <f t="shared" si="0"/>
        <v>51.625</v>
      </c>
      <c r="E27" s="30">
        <v>36.25</v>
      </c>
      <c r="F27" s="27">
        <f t="shared" si="1"/>
        <v>7.25</v>
      </c>
      <c r="G27" s="10">
        <v>0</v>
      </c>
      <c r="H27" s="27">
        <f t="shared" si="2"/>
        <v>67.675</v>
      </c>
      <c r="I27" s="10"/>
      <c r="J27" s="10">
        <f t="shared" si="3"/>
        <v>13</v>
      </c>
      <c r="K27" s="10">
        <v>2.95</v>
      </c>
    </row>
    <row r="28" ht="15" spans="1:11">
      <c r="A28" s="10" t="s">
        <v>72</v>
      </c>
      <c r="B28" s="11" t="s">
        <v>140</v>
      </c>
      <c r="C28" s="10">
        <v>9.4</v>
      </c>
      <c r="D28" s="27">
        <f t="shared" si="0"/>
        <v>44.625</v>
      </c>
      <c r="E28" s="10">
        <v>59</v>
      </c>
      <c r="F28" s="27">
        <f t="shared" si="1"/>
        <v>11.8</v>
      </c>
      <c r="G28" s="10">
        <v>0</v>
      </c>
      <c r="H28" s="27">
        <f t="shared" si="2"/>
        <v>65.825</v>
      </c>
      <c r="I28" s="10" t="s">
        <v>30</v>
      </c>
      <c r="J28" s="10">
        <f t="shared" si="3"/>
        <v>14</v>
      </c>
      <c r="K28" s="10">
        <v>2.55</v>
      </c>
    </row>
    <row r="29" ht="15" spans="1:11">
      <c r="A29" s="10" t="s">
        <v>73</v>
      </c>
      <c r="B29" s="11" t="s">
        <v>140</v>
      </c>
      <c r="C29" s="10">
        <v>8.6</v>
      </c>
      <c r="D29" s="27">
        <f t="shared" si="0"/>
        <v>43.4</v>
      </c>
      <c r="E29" s="10">
        <v>28.25</v>
      </c>
      <c r="F29" s="27">
        <f t="shared" si="1"/>
        <v>5.65</v>
      </c>
      <c r="G29" s="10">
        <v>0</v>
      </c>
      <c r="H29" s="27">
        <f t="shared" si="2"/>
        <v>57.65</v>
      </c>
      <c r="I29" s="10" t="s">
        <v>30</v>
      </c>
      <c r="J29" s="10">
        <f t="shared" si="3"/>
        <v>22</v>
      </c>
      <c r="K29" s="10">
        <v>2.48</v>
      </c>
    </row>
    <row r="30" ht="15" spans="1:11">
      <c r="A30" s="10" t="s">
        <v>74</v>
      </c>
      <c r="B30" s="11" t="s">
        <v>140</v>
      </c>
      <c r="C30" s="10">
        <v>9.8</v>
      </c>
      <c r="D30" s="27">
        <f t="shared" si="0"/>
        <v>46.025</v>
      </c>
      <c r="E30" s="10">
        <v>58</v>
      </c>
      <c r="F30" s="27">
        <f t="shared" si="1"/>
        <v>11.6</v>
      </c>
      <c r="G30" s="10">
        <v>2</v>
      </c>
      <c r="H30" s="27">
        <f t="shared" si="2"/>
        <v>69.425</v>
      </c>
      <c r="I30" s="10"/>
      <c r="J30" s="10">
        <f t="shared" si="3"/>
        <v>11</v>
      </c>
      <c r="K30" s="10">
        <v>2.63</v>
      </c>
    </row>
    <row r="31" ht="15" spans="1:11">
      <c r="A31" s="10" t="s">
        <v>75</v>
      </c>
      <c r="B31" s="11" t="s">
        <v>140</v>
      </c>
      <c r="C31" s="10">
        <v>9.4</v>
      </c>
      <c r="D31" s="27">
        <f t="shared" si="0"/>
        <v>33.075</v>
      </c>
      <c r="E31" s="10">
        <v>56.75</v>
      </c>
      <c r="F31" s="27">
        <f t="shared" si="1"/>
        <v>11.35</v>
      </c>
      <c r="G31" s="10">
        <v>0</v>
      </c>
      <c r="H31" s="27">
        <f t="shared" si="2"/>
        <v>53.825</v>
      </c>
      <c r="I31" s="10"/>
      <c r="J31" s="10">
        <f t="shared" si="3"/>
        <v>24</v>
      </c>
      <c r="K31" s="10">
        <v>1.89</v>
      </c>
    </row>
    <row r="32" ht="15" spans="1:11">
      <c r="A32" s="10" t="s">
        <v>76</v>
      </c>
      <c r="B32" s="11" t="s">
        <v>140</v>
      </c>
      <c r="C32" s="10">
        <v>8.6</v>
      </c>
      <c r="D32" s="27">
        <f t="shared" si="0"/>
        <v>25.2</v>
      </c>
      <c r="E32" s="10">
        <v>0</v>
      </c>
      <c r="F32" s="27">
        <f t="shared" si="1"/>
        <v>0</v>
      </c>
      <c r="G32" s="10">
        <v>0</v>
      </c>
      <c r="H32" s="27">
        <f t="shared" si="2"/>
        <v>33.8</v>
      </c>
      <c r="I32" s="10" t="s">
        <v>30</v>
      </c>
      <c r="J32" s="10">
        <f t="shared" si="3"/>
        <v>28</v>
      </c>
      <c r="K32" s="10">
        <v>1.44</v>
      </c>
    </row>
    <row r="33" ht="15" spans="1:11">
      <c r="A33" s="10" t="s">
        <v>77</v>
      </c>
      <c r="B33" s="11" t="s">
        <v>140</v>
      </c>
      <c r="C33" s="10">
        <v>9.2</v>
      </c>
      <c r="D33" s="27">
        <f t="shared" si="0"/>
        <v>17.325</v>
      </c>
      <c r="E33" s="10">
        <v>16.7</v>
      </c>
      <c r="F33" s="27">
        <f t="shared" si="1"/>
        <v>3.34</v>
      </c>
      <c r="G33" s="10">
        <v>0</v>
      </c>
      <c r="H33" s="27">
        <f t="shared" si="2"/>
        <v>29.865</v>
      </c>
      <c r="I33" s="10" t="s">
        <v>30</v>
      </c>
      <c r="J33" s="10">
        <f t="shared" si="3"/>
        <v>29</v>
      </c>
      <c r="K33" s="10">
        <v>0.99</v>
      </c>
    </row>
  </sheetData>
  <mergeCells count="2">
    <mergeCell ref="A1:K1"/>
    <mergeCell ref="A2:K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H4" sqref="H4"/>
    </sheetView>
  </sheetViews>
  <sheetFormatPr defaultColWidth="9" defaultRowHeight="13.5"/>
  <cols>
    <col min="1" max="1" width="17.3666666666667" customWidth="1"/>
  </cols>
  <sheetData>
    <row r="1" ht="18.75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15" spans="1:11">
      <c r="A2" s="5" t="s">
        <v>141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2" spans="1:1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22" t="s">
        <v>8</v>
      </c>
      <c r="H3" s="23" t="s">
        <v>9</v>
      </c>
      <c r="I3" s="8" t="s">
        <v>10</v>
      </c>
      <c r="J3" s="8" t="s">
        <v>11</v>
      </c>
      <c r="K3" s="8" t="s">
        <v>12</v>
      </c>
    </row>
    <row r="4" ht="15" spans="1:11">
      <c r="A4" s="54" t="s">
        <v>78</v>
      </c>
      <c r="B4" s="11" t="s">
        <v>142</v>
      </c>
      <c r="C4" s="24">
        <v>8.2</v>
      </c>
      <c r="D4" s="25">
        <f>K4*25*0.7</f>
        <v>48.125</v>
      </c>
      <c r="E4" s="25">
        <v>1.5</v>
      </c>
      <c r="F4" s="26">
        <f>E4*0.2</f>
        <v>0.3</v>
      </c>
      <c r="G4" s="10">
        <v>0</v>
      </c>
      <c r="H4" s="27">
        <f>C4+D4+F4+G4</f>
        <v>56.625</v>
      </c>
      <c r="I4" s="31"/>
      <c r="J4" s="10">
        <f>RANK(H4,$H$4:$H$32)</f>
        <v>21</v>
      </c>
      <c r="K4" s="27">
        <v>2.75</v>
      </c>
    </row>
    <row r="5" ht="15" spans="1:11">
      <c r="A5" s="21" t="s">
        <v>80</v>
      </c>
      <c r="B5" s="11" t="s">
        <v>142</v>
      </c>
      <c r="C5" s="24">
        <v>8.2</v>
      </c>
      <c r="D5" s="25">
        <f t="shared" ref="D5:D17" si="0">K5*25*0.7</f>
        <v>49.875</v>
      </c>
      <c r="E5" s="25">
        <v>1.5</v>
      </c>
      <c r="F5" s="26">
        <f t="shared" ref="F5:F17" si="1">E5*0.2</f>
        <v>0.3</v>
      </c>
      <c r="G5" s="10">
        <v>0</v>
      </c>
      <c r="H5" s="27">
        <f t="shared" ref="H5:H17" si="2">C5+D5+F5+G5</f>
        <v>58.375</v>
      </c>
      <c r="I5" s="31"/>
      <c r="J5" s="10">
        <f t="shared" ref="J5:J17" si="3">RANK(H5,$H$4:$H$32)</f>
        <v>19</v>
      </c>
      <c r="K5" s="27">
        <v>2.85</v>
      </c>
    </row>
    <row r="6" ht="15" spans="1:11">
      <c r="A6" s="19" t="s">
        <v>81</v>
      </c>
      <c r="B6" s="11" t="s">
        <v>142</v>
      </c>
      <c r="C6" s="24">
        <v>8.4</v>
      </c>
      <c r="D6" s="25">
        <f t="shared" si="0"/>
        <v>43.225</v>
      </c>
      <c r="E6" s="25">
        <v>15</v>
      </c>
      <c r="F6" s="26">
        <f t="shared" si="1"/>
        <v>3</v>
      </c>
      <c r="G6" s="10">
        <v>0</v>
      </c>
      <c r="H6" s="27">
        <f t="shared" si="2"/>
        <v>54.625</v>
      </c>
      <c r="I6" s="31"/>
      <c r="J6" s="10">
        <f t="shared" si="3"/>
        <v>23</v>
      </c>
      <c r="K6" s="27">
        <v>2.47</v>
      </c>
    </row>
    <row r="7" ht="15" spans="1:11">
      <c r="A7" s="19" t="s">
        <v>82</v>
      </c>
      <c r="B7" s="11" t="s">
        <v>142</v>
      </c>
      <c r="C7" s="24">
        <v>8.8</v>
      </c>
      <c r="D7" s="25">
        <f t="shared" si="0"/>
        <v>44.45</v>
      </c>
      <c r="E7" s="25">
        <v>23</v>
      </c>
      <c r="F7" s="26">
        <f t="shared" si="1"/>
        <v>4.6</v>
      </c>
      <c r="G7" s="10">
        <v>0</v>
      </c>
      <c r="H7" s="27">
        <f t="shared" si="2"/>
        <v>57.85</v>
      </c>
      <c r="I7" s="31"/>
      <c r="J7" s="10">
        <f t="shared" si="3"/>
        <v>20</v>
      </c>
      <c r="K7" s="27">
        <v>2.54</v>
      </c>
    </row>
    <row r="8" ht="15" spans="1:11">
      <c r="A8" s="19" t="s">
        <v>83</v>
      </c>
      <c r="B8" s="11" t="s">
        <v>142</v>
      </c>
      <c r="C8" s="24">
        <v>8.2</v>
      </c>
      <c r="D8" s="25">
        <f t="shared" si="0"/>
        <v>47.425</v>
      </c>
      <c r="E8" s="25">
        <v>26</v>
      </c>
      <c r="F8" s="26">
        <f t="shared" si="1"/>
        <v>5.2</v>
      </c>
      <c r="G8" s="10">
        <v>0</v>
      </c>
      <c r="H8" s="27">
        <f t="shared" si="2"/>
        <v>60.825</v>
      </c>
      <c r="I8" s="31"/>
      <c r="J8" s="10">
        <f t="shared" si="3"/>
        <v>17</v>
      </c>
      <c r="K8" s="27">
        <v>2.71</v>
      </c>
    </row>
    <row r="9" ht="15" spans="1:11">
      <c r="A9" s="19" t="s">
        <v>84</v>
      </c>
      <c r="B9" s="11" t="s">
        <v>142</v>
      </c>
      <c r="C9" s="24">
        <v>10</v>
      </c>
      <c r="D9" s="25">
        <f t="shared" si="0"/>
        <v>64.4</v>
      </c>
      <c r="E9" s="25">
        <v>43</v>
      </c>
      <c r="F9" s="26">
        <f t="shared" si="1"/>
        <v>8.6</v>
      </c>
      <c r="G9" s="10">
        <v>2</v>
      </c>
      <c r="H9" s="27">
        <f t="shared" si="2"/>
        <v>85</v>
      </c>
      <c r="I9" s="31"/>
      <c r="J9" s="10">
        <f t="shared" si="3"/>
        <v>5</v>
      </c>
      <c r="K9" s="27">
        <v>3.68</v>
      </c>
    </row>
    <row r="10" ht="15" spans="1:11">
      <c r="A10" s="19" t="s">
        <v>85</v>
      </c>
      <c r="B10" s="11" t="s">
        <v>142</v>
      </c>
      <c r="C10" s="24">
        <v>9.8</v>
      </c>
      <c r="D10" s="25">
        <f t="shared" si="0"/>
        <v>58.275</v>
      </c>
      <c r="E10" s="25">
        <v>30.5</v>
      </c>
      <c r="F10" s="26">
        <f t="shared" si="1"/>
        <v>6.1</v>
      </c>
      <c r="G10" s="10">
        <v>0</v>
      </c>
      <c r="H10" s="27">
        <f t="shared" si="2"/>
        <v>74.175</v>
      </c>
      <c r="I10" s="31"/>
      <c r="J10" s="10">
        <f t="shared" si="3"/>
        <v>11</v>
      </c>
      <c r="K10" s="27">
        <v>3.33</v>
      </c>
    </row>
    <row r="11" ht="15" spans="1:11">
      <c r="A11" s="19" t="s">
        <v>86</v>
      </c>
      <c r="B11" s="11" t="s">
        <v>142</v>
      </c>
      <c r="C11" s="24">
        <v>9</v>
      </c>
      <c r="D11" s="25">
        <f t="shared" si="0"/>
        <v>53.025</v>
      </c>
      <c r="E11" s="25">
        <v>26</v>
      </c>
      <c r="F11" s="26">
        <f t="shared" si="1"/>
        <v>5.2</v>
      </c>
      <c r="G11" s="10">
        <v>0</v>
      </c>
      <c r="H11" s="27">
        <f t="shared" si="2"/>
        <v>67.225</v>
      </c>
      <c r="I11" s="31"/>
      <c r="J11" s="10">
        <f t="shared" si="3"/>
        <v>12</v>
      </c>
      <c r="K11" s="27">
        <v>3.03</v>
      </c>
    </row>
    <row r="12" ht="15" spans="1:11">
      <c r="A12" s="19" t="s">
        <v>87</v>
      </c>
      <c r="B12" s="11" t="s">
        <v>142</v>
      </c>
      <c r="C12" s="24">
        <v>8.2</v>
      </c>
      <c r="D12" s="25">
        <f t="shared" si="0"/>
        <v>17.5</v>
      </c>
      <c r="E12" s="25">
        <v>0</v>
      </c>
      <c r="F12" s="26">
        <f t="shared" si="1"/>
        <v>0</v>
      </c>
      <c r="G12" s="10">
        <v>0</v>
      </c>
      <c r="H12" s="27">
        <f t="shared" si="2"/>
        <v>25.7</v>
      </c>
      <c r="I12" s="31" t="s">
        <v>30</v>
      </c>
      <c r="J12" s="10">
        <f t="shared" si="3"/>
        <v>29</v>
      </c>
      <c r="K12" s="27">
        <v>1</v>
      </c>
    </row>
    <row r="13" ht="15" spans="1:11">
      <c r="A13" s="19" t="s">
        <v>88</v>
      </c>
      <c r="B13" s="11" t="s">
        <v>142</v>
      </c>
      <c r="C13" s="24">
        <v>10</v>
      </c>
      <c r="D13" s="25">
        <f t="shared" si="0"/>
        <v>67.2</v>
      </c>
      <c r="E13" s="25">
        <v>81.05</v>
      </c>
      <c r="F13" s="26">
        <f t="shared" si="1"/>
        <v>16.21</v>
      </c>
      <c r="G13" s="10">
        <v>3</v>
      </c>
      <c r="H13" s="27">
        <f t="shared" si="2"/>
        <v>96.41</v>
      </c>
      <c r="I13" s="31"/>
      <c r="J13" s="10">
        <f t="shared" si="3"/>
        <v>1</v>
      </c>
      <c r="K13" s="27">
        <v>3.84</v>
      </c>
    </row>
    <row r="14" ht="15" spans="1:11">
      <c r="A14" s="19" t="s">
        <v>89</v>
      </c>
      <c r="B14" s="11" t="s">
        <v>142</v>
      </c>
      <c r="C14" s="24">
        <v>9.6</v>
      </c>
      <c r="D14" s="25">
        <f t="shared" si="0"/>
        <v>66.85</v>
      </c>
      <c r="E14" s="25">
        <v>44</v>
      </c>
      <c r="F14" s="26">
        <f t="shared" si="1"/>
        <v>8.8</v>
      </c>
      <c r="G14" s="10">
        <v>0</v>
      </c>
      <c r="H14" s="27">
        <f t="shared" si="2"/>
        <v>85.25</v>
      </c>
      <c r="I14" s="31"/>
      <c r="J14" s="10">
        <f t="shared" si="3"/>
        <v>4</v>
      </c>
      <c r="K14" s="27">
        <v>3.82</v>
      </c>
    </row>
    <row r="15" ht="15" spans="1:11">
      <c r="A15" s="19" t="s">
        <v>90</v>
      </c>
      <c r="B15" s="11" t="s">
        <v>142</v>
      </c>
      <c r="C15" s="24">
        <v>8.8</v>
      </c>
      <c r="D15" s="25">
        <f t="shared" si="0"/>
        <v>61.6</v>
      </c>
      <c r="E15" s="25">
        <v>53.25</v>
      </c>
      <c r="F15" s="26">
        <f t="shared" si="1"/>
        <v>10.65</v>
      </c>
      <c r="G15" s="10">
        <v>0</v>
      </c>
      <c r="H15" s="27">
        <f t="shared" si="2"/>
        <v>81.05</v>
      </c>
      <c r="I15" s="31"/>
      <c r="J15" s="10">
        <f t="shared" si="3"/>
        <v>7</v>
      </c>
      <c r="K15" s="27">
        <v>3.52</v>
      </c>
    </row>
    <row r="16" ht="15" spans="1:11">
      <c r="A16" s="19" t="s">
        <v>91</v>
      </c>
      <c r="B16" s="11" t="s">
        <v>142</v>
      </c>
      <c r="C16" s="24">
        <v>10</v>
      </c>
      <c r="D16" s="25">
        <f t="shared" si="0"/>
        <v>60.725</v>
      </c>
      <c r="E16" s="25">
        <v>49</v>
      </c>
      <c r="F16" s="26">
        <f t="shared" si="1"/>
        <v>9.8</v>
      </c>
      <c r="G16" s="10">
        <v>1.5</v>
      </c>
      <c r="H16" s="27">
        <f t="shared" si="2"/>
        <v>82.025</v>
      </c>
      <c r="I16" s="31"/>
      <c r="J16" s="10">
        <f t="shared" si="3"/>
        <v>6</v>
      </c>
      <c r="K16" s="27">
        <v>3.47</v>
      </c>
    </row>
    <row r="17" ht="15" spans="1:11">
      <c r="A17" s="28" t="s">
        <v>92</v>
      </c>
      <c r="B17" s="11" t="s">
        <v>142</v>
      </c>
      <c r="C17" s="24">
        <v>9.8</v>
      </c>
      <c r="D17" s="25">
        <f t="shared" si="0"/>
        <v>64.575</v>
      </c>
      <c r="E17" s="25">
        <v>0</v>
      </c>
      <c r="F17" s="26">
        <f t="shared" si="1"/>
        <v>0</v>
      </c>
      <c r="G17" s="10">
        <v>0</v>
      </c>
      <c r="H17" s="27">
        <f t="shared" si="2"/>
        <v>74.375</v>
      </c>
      <c r="I17" s="31"/>
      <c r="J17" s="10">
        <f t="shared" si="3"/>
        <v>10</v>
      </c>
      <c r="K17" s="27">
        <v>3.69</v>
      </c>
    </row>
    <row r="18" ht="15" spans="1:11">
      <c r="A18" s="19" t="s">
        <v>93</v>
      </c>
      <c r="B18" s="11" t="s">
        <v>142</v>
      </c>
      <c r="C18" s="24">
        <v>9</v>
      </c>
      <c r="D18" s="25">
        <f t="shared" ref="D18:D32" si="4">K18*25*0.7</f>
        <v>64.75</v>
      </c>
      <c r="E18" s="29">
        <v>37.5</v>
      </c>
      <c r="F18" s="26">
        <f t="shared" ref="F18:F32" si="5">E18*0.2</f>
        <v>7.5</v>
      </c>
      <c r="G18" s="30">
        <v>5</v>
      </c>
      <c r="H18" s="27">
        <f t="shared" ref="H18:H32" si="6">C18+D18+F18+G18</f>
        <v>86.25</v>
      </c>
      <c r="I18" s="31"/>
      <c r="J18" s="10">
        <f t="shared" ref="J18:J32" si="7">RANK(H18,$H$4:$H$32)</f>
        <v>3</v>
      </c>
      <c r="K18" s="27">
        <v>3.7</v>
      </c>
    </row>
    <row r="19" ht="15" spans="1:11">
      <c r="A19" s="19" t="s">
        <v>94</v>
      </c>
      <c r="B19" s="11" t="s">
        <v>142</v>
      </c>
      <c r="C19" s="24">
        <v>9.4</v>
      </c>
      <c r="D19" s="25">
        <f t="shared" si="4"/>
        <v>66.675</v>
      </c>
      <c r="E19" s="25">
        <v>66</v>
      </c>
      <c r="F19" s="26">
        <f t="shared" si="5"/>
        <v>13.2</v>
      </c>
      <c r="G19" s="10">
        <v>0</v>
      </c>
      <c r="H19" s="27">
        <f t="shared" si="6"/>
        <v>89.275</v>
      </c>
      <c r="I19" s="31"/>
      <c r="J19" s="10">
        <f t="shared" si="7"/>
        <v>2</v>
      </c>
      <c r="K19" s="27">
        <v>3.81</v>
      </c>
    </row>
    <row r="20" ht="15" spans="1:11">
      <c r="A20" s="19" t="s">
        <v>95</v>
      </c>
      <c r="B20" s="11" t="s">
        <v>142</v>
      </c>
      <c r="C20" s="24">
        <v>9.6</v>
      </c>
      <c r="D20" s="25">
        <f t="shared" si="4"/>
        <v>25.725</v>
      </c>
      <c r="E20" s="25">
        <v>44.5</v>
      </c>
      <c r="F20" s="26">
        <f t="shared" si="5"/>
        <v>8.9</v>
      </c>
      <c r="G20" s="10">
        <v>0</v>
      </c>
      <c r="H20" s="27">
        <f t="shared" si="6"/>
        <v>44.225</v>
      </c>
      <c r="I20" s="31" t="s">
        <v>30</v>
      </c>
      <c r="J20" s="10">
        <f t="shared" si="7"/>
        <v>26</v>
      </c>
      <c r="K20" s="27">
        <v>1.47</v>
      </c>
    </row>
    <row r="21" ht="15" spans="1:11">
      <c r="A21" s="19" t="s">
        <v>96</v>
      </c>
      <c r="B21" s="11" t="s">
        <v>142</v>
      </c>
      <c r="C21" s="24">
        <v>8.6</v>
      </c>
      <c r="D21" s="25">
        <f t="shared" si="4"/>
        <v>62.825</v>
      </c>
      <c r="E21" s="25">
        <v>33.5</v>
      </c>
      <c r="F21" s="26">
        <f t="shared" si="5"/>
        <v>6.7</v>
      </c>
      <c r="G21" s="10">
        <v>0</v>
      </c>
      <c r="H21" s="27">
        <f t="shared" si="6"/>
        <v>78.125</v>
      </c>
      <c r="I21" s="31"/>
      <c r="J21" s="10">
        <f t="shared" si="7"/>
        <v>8</v>
      </c>
      <c r="K21" s="27">
        <v>3.59</v>
      </c>
    </row>
    <row r="22" ht="15" spans="1:11">
      <c r="A22" s="19" t="s">
        <v>97</v>
      </c>
      <c r="B22" s="11" t="s">
        <v>142</v>
      </c>
      <c r="C22" s="24">
        <v>8.4</v>
      </c>
      <c r="D22" s="25">
        <f t="shared" si="4"/>
        <v>49</v>
      </c>
      <c r="E22" s="25">
        <v>21.75</v>
      </c>
      <c r="F22" s="26">
        <f t="shared" si="5"/>
        <v>4.35</v>
      </c>
      <c r="G22" s="10">
        <v>2</v>
      </c>
      <c r="H22" s="27">
        <f t="shared" si="6"/>
        <v>63.75</v>
      </c>
      <c r="I22" s="31"/>
      <c r="J22" s="10">
        <f t="shared" si="7"/>
        <v>16</v>
      </c>
      <c r="K22" s="27">
        <v>2.8</v>
      </c>
    </row>
    <row r="23" ht="15" spans="1:11">
      <c r="A23" s="21" t="s">
        <v>98</v>
      </c>
      <c r="B23" s="11" t="s">
        <v>142</v>
      </c>
      <c r="C23" s="24">
        <v>9.4</v>
      </c>
      <c r="D23" s="25">
        <f t="shared" si="4"/>
        <v>50.4</v>
      </c>
      <c r="E23" s="25">
        <v>23</v>
      </c>
      <c r="F23" s="26">
        <f t="shared" si="5"/>
        <v>4.6</v>
      </c>
      <c r="G23" s="10">
        <v>0</v>
      </c>
      <c r="H23" s="27">
        <f t="shared" si="6"/>
        <v>64.4</v>
      </c>
      <c r="I23" s="31"/>
      <c r="J23" s="10">
        <f t="shared" si="7"/>
        <v>14</v>
      </c>
      <c r="K23" s="27">
        <v>2.88</v>
      </c>
    </row>
    <row r="24" ht="15" spans="1:11">
      <c r="A24" s="19" t="s">
        <v>99</v>
      </c>
      <c r="B24" s="11" t="s">
        <v>142</v>
      </c>
      <c r="C24" s="24">
        <v>9.2</v>
      </c>
      <c r="D24" s="25">
        <f t="shared" si="4"/>
        <v>55.65</v>
      </c>
      <c r="E24" s="25">
        <v>41</v>
      </c>
      <c r="F24" s="26">
        <f t="shared" si="5"/>
        <v>8.2</v>
      </c>
      <c r="G24" s="10">
        <v>2</v>
      </c>
      <c r="H24" s="27">
        <f t="shared" si="6"/>
        <v>75.05</v>
      </c>
      <c r="I24" s="31"/>
      <c r="J24" s="10">
        <f t="shared" si="7"/>
        <v>9</v>
      </c>
      <c r="K24" s="27">
        <v>3.18</v>
      </c>
    </row>
    <row r="25" ht="15" spans="1:11">
      <c r="A25" s="19" t="s">
        <v>100</v>
      </c>
      <c r="B25" s="11" t="s">
        <v>142</v>
      </c>
      <c r="C25" s="24">
        <v>9.8</v>
      </c>
      <c r="D25" s="25">
        <f t="shared" si="4"/>
        <v>41.475</v>
      </c>
      <c r="E25" s="25">
        <v>35</v>
      </c>
      <c r="F25" s="26">
        <f t="shared" si="5"/>
        <v>7</v>
      </c>
      <c r="G25" s="10">
        <v>2</v>
      </c>
      <c r="H25" s="27">
        <f t="shared" si="6"/>
        <v>60.275</v>
      </c>
      <c r="I25" s="31"/>
      <c r="J25" s="10">
        <f t="shared" si="7"/>
        <v>18</v>
      </c>
      <c r="K25" s="27">
        <v>2.37</v>
      </c>
    </row>
    <row r="26" ht="15" spans="1:11">
      <c r="A26" s="19" t="s">
        <v>101</v>
      </c>
      <c r="B26" s="11" t="s">
        <v>142</v>
      </c>
      <c r="C26" s="24">
        <v>9.2</v>
      </c>
      <c r="D26" s="25">
        <f t="shared" si="4"/>
        <v>42.875</v>
      </c>
      <c r="E26" s="25">
        <v>50</v>
      </c>
      <c r="F26" s="26">
        <f t="shared" si="5"/>
        <v>10</v>
      </c>
      <c r="G26" s="10">
        <v>2</v>
      </c>
      <c r="H26" s="27">
        <f t="shared" si="6"/>
        <v>64.075</v>
      </c>
      <c r="I26" s="31" t="s">
        <v>30</v>
      </c>
      <c r="J26" s="10">
        <f t="shared" si="7"/>
        <v>15</v>
      </c>
      <c r="K26" s="27">
        <v>2.45</v>
      </c>
    </row>
    <row r="27" ht="15" spans="1:11">
      <c r="A27" s="19" t="s">
        <v>102</v>
      </c>
      <c r="B27" s="11" t="s">
        <v>142</v>
      </c>
      <c r="C27" s="24">
        <v>9.2</v>
      </c>
      <c r="D27" s="25">
        <f t="shared" si="4"/>
        <v>49.525</v>
      </c>
      <c r="E27" s="25">
        <v>32</v>
      </c>
      <c r="F27" s="26">
        <f t="shared" si="5"/>
        <v>6.4</v>
      </c>
      <c r="G27" s="10">
        <v>0</v>
      </c>
      <c r="H27" s="27">
        <f t="shared" si="6"/>
        <v>65.125</v>
      </c>
      <c r="I27" s="31"/>
      <c r="J27" s="10">
        <f t="shared" si="7"/>
        <v>13</v>
      </c>
      <c r="K27" s="27">
        <v>2.83</v>
      </c>
    </row>
    <row r="28" ht="15" spans="1:11">
      <c r="A28" s="19" t="s">
        <v>103</v>
      </c>
      <c r="B28" s="11" t="s">
        <v>142</v>
      </c>
      <c r="C28" s="24">
        <v>9</v>
      </c>
      <c r="D28" s="25">
        <f t="shared" si="4"/>
        <v>36.05</v>
      </c>
      <c r="E28" s="25">
        <v>17.25</v>
      </c>
      <c r="F28" s="26">
        <f t="shared" si="5"/>
        <v>3.45</v>
      </c>
      <c r="G28" s="10">
        <v>0</v>
      </c>
      <c r="H28" s="27">
        <f t="shared" si="6"/>
        <v>48.5</v>
      </c>
      <c r="I28" s="31"/>
      <c r="J28" s="10">
        <f t="shared" si="7"/>
        <v>25</v>
      </c>
      <c r="K28" s="27">
        <v>2.06</v>
      </c>
    </row>
    <row r="29" ht="15" spans="1:11">
      <c r="A29" s="19" t="s">
        <v>104</v>
      </c>
      <c r="B29" s="11" t="s">
        <v>142</v>
      </c>
      <c r="C29" s="24">
        <v>9.6</v>
      </c>
      <c r="D29" s="25">
        <f t="shared" si="4"/>
        <v>38.85</v>
      </c>
      <c r="E29" s="29">
        <v>37.9</v>
      </c>
      <c r="F29" s="26">
        <f t="shared" si="5"/>
        <v>7.58</v>
      </c>
      <c r="G29" s="10">
        <v>0</v>
      </c>
      <c r="H29" s="27">
        <f t="shared" si="6"/>
        <v>56.03</v>
      </c>
      <c r="I29" s="31" t="s">
        <v>30</v>
      </c>
      <c r="J29" s="10">
        <f t="shared" si="7"/>
        <v>22</v>
      </c>
      <c r="K29" s="27">
        <v>2.22</v>
      </c>
    </row>
    <row r="30" ht="15" spans="1:11">
      <c r="A30" s="19" t="s">
        <v>105</v>
      </c>
      <c r="B30" s="11" t="s">
        <v>142</v>
      </c>
      <c r="C30" s="24">
        <v>8.6</v>
      </c>
      <c r="D30" s="25">
        <f t="shared" si="4"/>
        <v>29.05</v>
      </c>
      <c r="E30" s="25">
        <v>19.35</v>
      </c>
      <c r="F30" s="26">
        <f t="shared" si="5"/>
        <v>3.87</v>
      </c>
      <c r="G30" s="10">
        <v>0</v>
      </c>
      <c r="H30" s="27">
        <f t="shared" si="6"/>
        <v>41.52</v>
      </c>
      <c r="I30" s="31"/>
      <c r="J30" s="10">
        <f t="shared" si="7"/>
        <v>27</v>
      </c>
      <c r="K30" s="27">
        <v>1.66</v>
      </c>
    </row>
    <row r="31" ht="15" spans="1:11">
      <c r="A31" s="19" t="s">
        <v>106</v>
      </c>
      <c r="B31" s="11" t="s">
        <v>142</v>
      </c>
      <c r="C31" s="24">
        <v>8.8</v>
      </c>
      <c r="D31" s="25">
        <f t="shared" si="4"/>
        <v>25.55</v>
      </c>
      <c r="E31" s="25">
        <v>0</v>
      </c>
      <c r="F31" s="26">
        <f t="shared" si="5"/>
        <v>0</v>
      </c>
      <c r="G31" s="10">
        <v>0</v>
      </c>
      <c r="H31" s="27">
        <f t="shared" si="6"/>
        <v>34.35</v>
      </c>
      <c r="I31" s="31" t="s">
        <v>30</v>
      </c>
      <c r="J31" s="10">
        <f t="shared" si="7"/>
        <v>28</v>
      </c>
      <c r="K31" s="27">
        <v>1.46</v>
      </c>
    </row>
    <row r="32" ht="15" spans="1:11">
      <c r="A32" s="19" t="s">
        <v>107</v>
      </c>
      <c r="B32" s="11" t="s">
        <v>142</v>
      </c>
      <c r="C32" s="24">
        <v>9.4</v>
      </c>
      <c r="D32" s="25">
        <f t="shared" si="4"/>
        <v>41.3</v>
      </c>
      <c r="E32" s="25">
        <v>11</v>
      </c>
      <c r="F32" s="26">
        <f t="shared" si="5"/>
        <v>2.2</v>
      </c>
      <c r="G32" s="10">
        <v>0</v>
      </c>
      <c r="H32" s="27">
        <f t="shared" si="6"/>
        <v>52.9</v>
      </c>
      <c r="I32" s="31"/>
      <c r="J32" s="10">
        <f t="shared" si="7"/>
        <v>24</v>
      </c>
      <c r="K32" s="27">
        <v>2.36</v>
      </c>
    </row>
  </sheetData>
  <mergeCells count="2">
    <mergeCell ref="A1:K1"/>
    <mergeCell ref="A2:K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A19" sqref="$A19:$XFD19"/>
    </sheetView>
  </sheetViews>
  <sheetFormatPr defaultColWidth="9" defaultRowHeight="13.5"/>
  <cols>
    <col min="1" max="1" width="27.125" customWidth="1"/>
    <col min="4" max="4" width="9" style="1"/>
    <col min="6" max="6" width="9" style="1"/>
    <col min="8" max="8" width="9" style="2"/>
    <col min="11" max="11" width="9" style="1"/>
  </cols>
  <sheetData>
    <row r="1" ht="21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20" customHeight="1" spans="1:11">
      <c r="A2" s="5" t="s">
        <v>143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2" spans="1:11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9" t="s">
        <v>12</v>
      </c>
    </row>
    <row r="4" ht="15" spans="1:11">
      <c r="A4" s="10" t="s">
        <v>108</v>
      </c>
      <c r="B4" s="11" t="s">
        <v>144</v>
      </c>
      <c r="C4" s="12">
        <v>8.8</v>
      </c>
      <c r="D4" s="13">
        <f>K4*25*0.7</f>
        <v>48.65</v>
      </c>
      <c r="E4" s="14">
        <v>21.8</v>
      </c>
      <c r="F4" s="15">
        <f>E4*0.2</f>
        <v>4.36</v>
      </c>
      <c r="G4" s="16">
        <v>0</v>
      </c>
      <c r="H4" s="13">
        <f>C4+D4+F4+G4</f>
        <v>61.81</v>
      </c>
      <c r="I4" s="20"/>
      <c r="J4" s="19">
        <f>RANK(H4,$H$4:$H$33)</f>
        <v>21</v>
      </c>
      <c r="K4" s="16">
        <v>2.78</v>
      </c>
    </row>
    <row r="5" ht="15" spans="1:11">
      <c r="A5" s="10" t="s">
        <v>110</v>
      </c>
      <c r="B5" s="11" t="s">
        <v>144</v>
      </c>
      <c r="C5" s="12">
        <v>8.4</v>
      </c>
      <c r="D5" s="13">
        <f t="shared" ref="D5:D33" si="0">K5*25*0.7</f>
        <v>37.625</v>
      </c>
      <c r="E5" s="17">
        <v>20</v>
      </c>
      <c r="F5" s="15">
        <f t="shared" ref="F5:F33" si="1">E5*0.2</f>
        <v>4</v>
      </c>
      <c r="G5" s="10">
        <v>0</v>
      </c>
      <c r="H5" s="13">
        <f t="shared" ref="H5:H33" si="2">C5+D5+F5+G5</f>
        <v>50.025</v>
      </c>
      <c r="I5" s="21"/>
      <c r="J5" s="19">
        <f t="shared" ref="J5:J13" si="3">RANK(H5,$H$4:$H$33)</f>
        <v>26</v>
      </c>
      <c r="K5" s="16">
        <v>2.15</v>
      </c>
    </row>
    <row r="6" ht="15" spans="1:11">
      <c r="A6" s="10" t="s">
        <v>111</v>
      </c>
      <c r="B6" s="11" t="s">
        <v>144</v>
      </c>
      <c r="C6" s="12">
        <v>8.4</v>
      </c>
      <c r="D6" s="13">
        <f t="shared" si="0"/>
        <v>51.625</v>
      </c>
      <c r="E6" s="17">
        <v>0</v>
      </c>
      <c r="F6" s="15">
        <f t="shared" si="1"/>
        <v>0</v>
      </c>
      <c r="G6" s="10">
        <v>0</v>
      </c>
      <c r="H6" s="13">
        <f t="shared" si="2"/>
        <v>60.025</v>
      </c>
      <c r="I6" s="10"/>
      <c r="J6" s="19">
        <f t="shared" si="3"/>
        <v>23</v>
      </c>
      <c r="K6" s="16">
        <v>2.95</v>
      </c>
    </row>
    <row r="7" ht="15" spans="1:11">
      <c r="A7" s="10" t="s">
        <v>112</v>
      </c>
      <c r="B7" s="11" t="s">
        <v>144</v>
      </c>
      <c r="C7" s="12">
        <v>8.4</v>
      </c>
      <c r="D7" s="13">
        <f t="shared" si="0"/>
        <v>46.9</v>
      </c>
      <c r="E7" s="18">
        <v>26.75</v>
      </c>
      <c r="F7" s="15">
        <f t="shared" si="1"/>
        <v>5.35</v>
      </c>
      <c r="G7" s="10">
        <v>0</v>
      </c>
      <c r="H7" s="13">
        <f t="shared" si="2"/>
        <v>60.65</v>
      </c>
      <c r="I7" s="10"/>
      <c r="J7" s="19">
        <f t="shared" si="3"/>
        <v>22</v>
      </c>
      <c r="K7" s="16">
        <v>2.68</v>
      </c>
    </row>
    <row r="8" ht="15" spans="1:11">
      <c r="A8" s="10" t="s">
        <v>113</v>
      </c>
      <c r="B8" s="11" t="s">
        <v>144</v>
      </c>
      <c r="C8" s="12">
        <v>8.8</v>
      </c>
      <c r="D8" s="13">
        <f t="shared" si="0"/>
        <v>61.25</v>
      </c>
      <c r="E8" s="18">
        <v>38.2</v>
      </c>
      <c r="F8" s="15">
        <f t="shared" si="1"/>
        <v>7.64</v>
      </c>
      <c r="G8" s="10">
        <v>0</v>
      </c>
      <c r="H8" s="13">
        <f t="shared" si="2"/>
        <v>77.69</v>
      </c>
      <c r="I8" s="21"/>
      <c r="J8" s="19">
        <f t="shared" si="3"/>
        <v>8</v>
      </c>
      <c r="K8" s="16">
        <v>3.5</v>
      </c>
    </row>
    <row r="9" ht="15" spans="1:11">
      <c r="A9" s="10" t="s">
        <v>114</v>
      </c>
      <c r="B9" s="11" t="s">
        <v>144</v>
      </c>
      <c r="C9" s="12">
        <v>8.8</v>
      </c>
      <c r="D9" s="13">
        <f t="shared" si="0"/>
        <v>44.275</v>
      </c>
      <c r="E9" s="17">
        <v>21.75</v>
      </c>
      <c r="F9" s="15">
        <f t="shared" si="1"/>
        <v>4.35</v>
      </c>
      <c r="G9" s="10">
        <v>0</v>
      </c>
      <c r="H9" s="13">
        <f t="shared" si="2"/>
        <v>57.425</v>
      </c>
      <c r="I9" s="21"/>
      <c r="J9" s="19">
        <f t="shared" si="3"/>
        <v>24</v>
      </c>
      <c r="K9" s="16">
        <v>2.53</v>
      </c>
    </row>
    <row r="10" ht="15" spans="1:11">
      <c r="A10" s="10" t="s">
        <v>115</v>
      </c>
      <c r="B10" s="11" t="s">
        <v>144</v>
      </c>
      <c r="C10" s="12">
        <v>9.4</v>
      </c>
      <c r="D10" s="13">
        <f t="shared" si="0"/>
        <v>53.375</v>
      </c>
      <c r="E10" s="17">
        <v>44.25</v>
      </c>
      <c r="F10" s="15">
        <f t="shared" si="1"/>
        <v>8.85</v>
      </c>
      <c r="G10" s="10">
        <v>0</v>
      </c>
      <c r="H10" s="13">
        <f t="shared" si="2"/>
        <v>71.625</v>
      </c>
      <c r="I10" s="21"/>
      <c r="J10" s="19">
        <f t="shared" si="3"/>
        <v>11</v>
      </c>
      <c r="K10" s="16">
        <v>3.05</v>
      </c>
    </row>
    <row r="11" ht="15" spans="1:11">
      <c r="A11" s="10" t="s">
        <v>116</v>
      </c>
      <c r="B11" s="11" t="s">
        <v>144</v>
      </c>
      <c r="C11" s="12">
        <v>8.2</v>
      </c>
      <c r="D11" s="13">
        <f t="shared" si="0"/>
        <v>32.2</v>
      </c>
      <c r="E11" s="17">
        <v>9.5</v>
      </c>
      <c r="F11" s="15">
        <f t="shared" si="1"/>
        <v>1.9</v>
      </c>
      <c r="G11" s="10">
        <v>0</v>
      </c>
      <c r="H11" s="13">
        <f t="shared" si="2"/>
        <v>42.3</v>
      </c>
      <c r="I11" s="21" t="s">
        <v>30</v>
      </c>
      <c r="J11" s="19">
        <f t="shared" si="3"/>
        <v>29</v>
      </c>
      <c r="K11" s="16">
        <v>1.84</v>
      </c>
    </row>
    <row r="12" ht="15" spans="1:11">
      <c r="A12" s="10" t="s">
        <v>117</v>
      </c>
      <c r="B12" s="11" t="s">
        <v>144</v>
      </c>
      <c r="C12" s="12">
        <v>9.8</v>
      </c>
      <c r="D12" s="13">
        <f t="shared" si="0"/>
        <v>42.7</v>
      </c>
      <c r="E12" s="18">
        <v>48.5</v>
      </c>
      <c r="F12" s="15">
        <f t="shared" si="1"/>
        <v>9.7</v>
      </c>
      <c r="G12" s="10">
        <v>2</v>
      </c>
      <c r="H12" s="13">
        <f t="shared" si="2"/>
        <v>64.2</v>
      </c>
      <c r="I12" s="21"/>
      <c r="J12" s="19">
        <f t="shared" si="3"/>
        <v>20</v>
      </c>
      <c r="K12" s="16">
        <v>2.44</v>
      </c>
    </row>
    <row r="13" ht="15" spans="1:11">
      <c r="A13" s="10" t="s">
        <v>118</v>
      </c>
      <c r="B13" s="11" t="s">
        <v>144</v>
      </c>
      <c r="C13" s="12">
        <v>9.8</v>
      </c>
      <c r="D13" s="13">
        <f t="shared" si="0"/>
        <v>45.15</v>
      </c>
      <c r="E13" s="17">
        <v>48.25</v>
      </c>
      <c r="F13" s="15">
        <f t="shared" si="1"/>
        <v>9.65</v>
      </c>
      <c r="G13" s="10">
        <v>1</v>
      </c>
      <c r="H13" s="13">
        <f t="shared" si="2"/>
        <v>65.6</v>
      </c>
      <c r="I13" s="21"/>
      <c r="J13" s="19">
        <f t="shared" si="3"/>
        <v>17</v>
      </c>
      <c r="K13" s="16">
        <v>2.58</v>
      </c>
    </row>
    <row r="14" ht="15" spans="1:11">
      <c r="A14" s="10" t="s">
        <v>119</v>
      </c>
      <c r="B14" s="11" t="s">
        <v>144</v>
      </c>
      <c r="C14" s="12">
        <v>9</v>
      </c>
      <c r="D14" s="13">
        <f t="shared" si="0"/>
        <v>26.075</v>
      </c>
      <c r="E14" s="17">
        <v>41.75</v>
      </c>
      <c r="F14" s="15">
        <f t="shared" si="1"/>
        <v>8.35</v>
      </c>
      <c r="G14" s="10">
        <v>0</v>
      </c>
      <c r="H14" s="13">
        <f t="shared" si="2"/>
        <v>43.425</v>
      </c>
      <c r="I14" s="21" t="s">
        <v>30</v>
      </c>
      <c r="J14" s="19">
        <f t="shared" ref="J14:J33" si="4">RANK(H14,$H$4:$H$33)</f>
        <v>28</v>
      </c>
      <c r="K14" s="16">
        <v>1.49</v>
      </c>
    </row>
    <row r="15" ht="15" spans="1:11">
      <c r="A15" s="10" t="s">
        <v>120</v>
      </c>
      <c r="B15" s="11" t="s">
        <v>144</v>
      </c>
      <c r="C15" s="12">
        <v>8.6</v>
      </c>
      <c r="D15" s="13">
        <f t="shared" si="0"/>
        <v>46.2</v>
      </c>
      <c r="E15" s="17">
        <v>57.2</v>
      </c>
      <c r="F15" s="15">
        <f t="shared" si="1"/>
        <v>11.44</v>
      </c>
      <c r="G15" s="10">
        <v>0</v>
      </c>
      <c r="H15" s="13">
        <f t="shared" si="2"/>
        <v>66.24</v>
      </c>
      <c r="I15" s="21"/>
      <c r="J15" s="19">
        <f t="shared" si="4"/>
        <v>16</v>
      </c>
      <c r="K15" s="16">
        <v>2.64</v>
      </c>
    </row>
    <row r="16" ht="15" spans="1:11">
      <c r="A16" s="10" t="s">
        <v>121</v>
      </c>
      <c r="B16" s="11" t="s">
        <v>144</v>
      </c>
      <c r="C16" s="12">
        <v>9</v>
      </c>
      <c r="D16" s="13">
        <f t="shared" si="0"/>
        <v>56.875</v>
      </c>
      <c r="E16" s="17">
        <v>45.25</v>
      </c>
      <c r="F16" s="15">
        <f t="shared" si="1"/>
        <v>9.05</v>
      </c>
      <c r="G16" s="10">
        <v>0</v>
      </c>
      <c r="H16" s="13">
        <f t="shared" si="2"/>
        <v>74.925</v>
      </c>
      <c r="I16" s="21" t="s">
        <v>30</v>
      </c>
      <c r="J16" s="19">
        <f t="shared" si="4"/>
        <v>10</v>
      </c>
      <c r="K16" s="16">
        <v>3.25</v>
      </c>
    </row>
    <row r="17" ht="15" spans="1:11">
      <c r="A17" s="10" t="s">
        <v>122</v>
      </c>
      <c r="B17" s="11" t="s">
        <v>144</v>
      </c>
      <c r="C17" s="12">
        <v>8.6</v>
      </c>
      <c r="D17" s="13">
        <f t="shared" si="0"/>
        <v>56</v>
      </c>
      <c r="E17" s="18">
        <v>20.5</v>
      </c>
      <c r="F17" s="15">
        <f t="shared" si="1"/>
        <v>4.1</v>
      </c>
      <c r="G17" s="10">
        <v>0</v>
      </c>
      <c r="H17" s="13">
        <f t="shared" si="2"/>
        <v>68.7</v>
      </c>
      <c r="I17" s="21"/>
      <c r="J17" s="19">
        <f t="shared" si="4"/>
        <v>15</v>
      </c>
      <c r="K17" s="16">
        <v>3.2</v>
      </c>
    </row>
    <row r="18" ht="15" spans="1:11">
      <c r="A18" s="10" t="s">
        <v>123</v>
      </c>
      <c r="B18" s="11" t="s">
        <v>144</v>
      </c>
      <c r="C18" s="12">
        <v>9.4</v>
      </c>
      <c r="D18" s="13">
        <f t="shared" si="0"/>
        <v>67.2</v>
      </c>
      <c r="E18" s="18">
        <v>40.75</v>
      </c>
      <c r="F18" s="15">
        <f t="shared" si="1"/>
        <v>8.15</v>
      </c>
      <c r="G18" s="10">
        <v>2</v>
      </c>
      <c r="H18" s="13">
        <f t="shared" si="2"/>
        <v>86.75</v>
      </c>
      <c r="I18" s="21"/>
      <c r="J18" s="19">
        <f t="shared" si="4"/>
        <v>2</v>
      </c>
      <c r="K18" s="16">
        <v>3.84</v>
      </c>
    </row>
    <row r="19" ht="15" spans="1:11">
      <c r="A19" s="10" t="s">
        <v>124</v>
      </c>
      <c r="B19" s="11" t="s">
        <v>144</v>
      </c>
      <c r="C19" s="12">
        <v>9.8</v>
      </c>
      <c r="D19" s="13">
        <f t="shared" si="0"/>
        <v>60.9</v>
      </c>
      <c r="E19" s="18">
        <v>72</v>
      </c>
      <c r="F19" s="15">
        <f t="shared" si="1"/>
        <v>14.4</v>
      </c>
      <c r="G19" s="10">
        <v>2</v>
      </c>
      <c r="H19" s="13">
        <f t="shared" si="2"/>
        <v>87.1</v>
      </c>
      <c r="I19" s="21"/>
      <c r="J19" s="19">
        <f t="shared" si="4"/>
        <v>1</v>
      </c>
      <c r="K19" s="16">
        <v>3.48</v>
      </c>
    </row>
    <row r="20" ht="15" spans="1:11">
      <c r="A20" s="10" t="s">
        <v>125</v>
      </c>
      <c r="B20" s="11" t="s">
        <v>144</v>
      </c>
      <c r="C20" s="12">
        <v>9.6</v>
      </c>
      <c r="D20" s="13">
        <f t="shared" si="0"/>
        <v>65.45</v>
      </c>
      <c r="E20" s="17">
        <v>34.45</v>
      </c>
      <c r="F20" s="15">
        <f t="shared" si="1"/>
        <v>6.89</v>
      </c>
      <c r="G20" s="10">
        <v>0</v>
      </c>
      <c r="H20" s="13">
        <f t="shared" si="2"/>
        <v>81.94</v>
      </c>
      <c r="I20" s="21"/>
      <c r="J20" s="19">
        <f t="shared" si="4"/>
        <v>4</v>
      </c>
      <c r="K20" s="16">
        <v>3.74</v>
      </c>
    </row>
    <row r="21" ht="15" spans="1:11">
      <c r="A21" s="10" t="s">
        <v>126</v>
      </c>
      <c r="B21" s="11" t="s">
        <v>144</v>
      </c>
      <c r="C21" s="12">
        <v>9.2</v>
      </c>
      <c r="D21" s="13">
        <f t="shared" si="0"/>
        <v>52.325</v>
      </c>
      <c r="E21" s="18">
        <v>43</v>
      </c>
      <c r="F21" s="15">
        <f t="shared" si="1"/>
        <v>8.6</v>
      </c>
      <c r="G21" s="10">
        <v>0</v>
      </c>
      <c r="H21" s="13">
        <f t="shared" si="2"/>
        <v>70.125</v>
      </c>
      <c r="I21" s="21"/>
      <c r="J21" s="19">
        <f t="shared" si="4"/>
        <v>14</v>
      </c>
      <c r="K21" s="16">
        <v>2.99</v>
      </c>
    </row>
    <row r="22" ht="15" spans="1:11">
      <c r="A22" s="10" t="s">
        <v>127</v>
      </c>
      <c r="B22" s="11" t="s">
        <v>144</v>
      </c>
      <c r="C22" s="12">
        <v>9.2</v>
      </c>
      <c r="D22" s="13">
        <f t="shared" si="0"/>
        <v>38.325</v>
      </c>
      <c r="E22" s="17">
        <v>31.7</v>
      </c>
      <c r="F22" s="15">
        <f t="shared" si="1"/>
        <v>6.34</v>
      </c>
      <c r="G22" s="10">
        <v>0</v>
      </c>
      <c r="H22" s="13">
        <f t="shared" si="2"/>
        <v>53.865</v>
      </c>
      <c r="I22" s="21" t="s">
        <v>30</v>
      </c>
      <c r="J22" s="19">
        <f t="shared" si="4"/>
        <v>25</v>
      </c>
      <c r="K22" s="16">
        <v>2.19</v>
      </c>
    </row>
    <row r="23" ht="15" spans="1:11">
      <c r="A23" s="10" t="s">
        <v>128</v>
      </c>
      <c r="B23" s="11" t="s">
        <v>144</v>
      </c>
      <c r="C23" s="12">
        <v>8.2</v>
      </c>
      <c r="D23" s="13">
        <f t="shared" si="0"/>
        <v>53.725</v>
      </c>
      <c r="E23" s="17">
        <v>52</v>
      </c>
      <c r="F23" s="15">
        <f t="shared" si="1"/>
        <v>10.4</v>
      </c>
      <c r="G23" s="10">
        <v>4</v>
      </c>
      <c r="H23" s="13">
        <f t="shared" si="2"/>
        <v>76.325</v>
      </c>
      <c r="I23" s="21"/>
      <c r="J23" s="19">
        <f t="shared" si="4"/>
        <v>9</v>
      </c>
      <c r="K23" s="16">
        <v>3.07</v>
      </c>
    </row>
    <row r="24" ht="15" spans="1:11">
      <c r="A24" s="10" t="s">
        <v>129</v>
      </c>
      <c r="B24" s="11" t="s">
        <v>144</v>
      </c>
      <c r="C24" s="12">
        <v>8.2</v>
      </c>
      <c r="D24" s="13">
        <f t="shared" si="0"/>
        <v>58.625</v>
      </c>
      <c r="E24" s="18">
        <v>77.8</v>
      </c>
      <c r="F24" s="15">
        <f t="shared" si="1"/>
        <v>15.56</v>
      </c>
      <c r="G24" s="10">
        <v>4</v>
      </c>
      <c r="H24" s="13">
        <f t="shared" si="2"/>
        <v>86.385</v>
      </c>
      <c r="I24" s="21"/>
      <c r="J24" s="19">
        <f t="shared" si="4"/>
        <v>3</v>
      </c>
      <c r="K24" s="16">
        <v>3.35</v>
      </c>
    </row>
    <row r="25" ht="15" spans="1:11">
      <c r="A25" s="10" t="s">
        <v>130</v>
      </c>
      <c r="B25" s="11" t="s">
        <v>144</v>
      </c>
      <c r="C25" s="12">
        <v>8.8</v>
      </c>
      <c r="D25" s="13">
        <f t="shared" si="0"/>
        <v>63.525</v>
      </c>
      <c r="E25" s="17">
        <v>27.5</v>
      </c>
      <c r="F25" s="15">
        <f t="shared" si="1"/>
        <v>5.5</v>
      </c>
      <c r="G25" s="10">
        <v>0</v>
      </c>
      <c r="H25" s="13">
        <f t="shared" si="2"/>
        <v>77.825</v>
      </c>
      <c r="I25" s="21"/>
      <c r="J25" s="19">
        <f t="shared" si="4"/>
        <v>7</v>
      </c>
      <c r="K25" s="16">
        <v>3.63</v>
      </c>
    </row>
    <row r="26" ht="15" spans="1:11">
      <c r="A26" s="19" t="s">
        <v>131</v>
      </c>
      <c r="B26" s="11" t="s">
        <v>144</v>
      </c>
      <c r="C26" s="12">
        <v>9.4</v>
      </c>
      <c r="D26" s="13">
        <f t="shared" si="0"/>
        <v>47.95</v>
      </c>
      <c r="E26" s="18">
        <v>38.6</v>
      </c>
      <c r="F26" s="15">
        <f t="shared" si="1"/>
        <v>7.72</v>
      </c>
      <c r="G26" s="10">
        <v>0</v>
      </c>
      <c r="H26" s="13">
        <f t="shared" si="2"/>
        <v>65.07</v>
      </c>
      <c r="I26" s="21"/>
      <c r="J26" s="19">
        <f t="shared" si="4"/>
        <v>19</v>
      </c>
      <c r="K26" s="16">
        <v>2.74</v>
      </c>
    </row>
    <row r="27" ht="15" spans="1:11">
      <c r="A27" s="10" t="s">
        <v>132</v>
      </c>
      <c r="B27" s="11" t="s">
        <v>144</v>
      </c>
      <c r="C27" s="12">
        <v>9.8</v>
      </c>
      <c r="D27" s="13">
        <f t="shared" si="0"/>
        <v>51.625</v>
      </c>
      <c r="E27" s="17">
        <v>39.5</v>
      </c>
      <c r="F27" s="15">
        <f t="shared" si="1"/>
        <v>7.9</v>
      </c>
      <c r="G27" s="10">
        <v>2</v>
      </c>
      <c r="H27" s="13">
        <f t="shared" si="2"/>
        <v>71.325</v>
      </c>
      <c r="I27" s="21"/>
      <c r="J27" s="19">
        <f t="shared" si="4"/>
        <v>13</v>
      </c>
      <c r="K27" s="16">
        <v>2.95</v>
      </c>
    </row>
    <row r="28" ht="15" spans="1:11">
      <c r="A28" s="10" t="s">
        <v>133</v>
      </c>
      <c r="B28" s="11" t="s">
        <v>144</v>
      </c>
      <c r="C28" s="12">
        <v>10</v>
      </c>
      <c r="D28" s="13">
        <f t="shared" si="0"/>
        <v>55.125</v>
      </c>
      <c r="E28" s="18">
        <v>69.95</v>
      </c>
      <c r="F28" s="15">
        <f t="shared" si="1"/>
        <v>13.99</v>
      </c>
      <c r="G28" s="10">
        <v>1</v>
      </c>
      <c r="H28" s="13">
        <f t="shared" si="2"/>
        <v>80.115</v>
      </c>
      <c r="I28" s="21"/>
      <c r="J28" s="19">
        <f t="shared" si="4"/>
        <v>5</v>
      </c>
      <c r="K28" s="16">
        <v>3.15</v>
      </c>
    </row>
    <row r="29" ht="15" spans="1:11">
      <c r="A29" s="10" t="s">
        <v>134</v>
      </c>
      <c r="B29" s="11" t="s">
        <v>144</v>
      </c>
      <c r="C29" s="12">
        <v>8.6</v>
      </c>
      <c r="D29" s="13">
        <f t="shared" si="0"/>
        <v>64.225</v>
      </c>
      <c r="E29" s="17">
        <v>19</v>
      </c>
      <c r="F29" s="15">
        <f t="shared" si="1"/>
        <v>3.8</v>
      </c>
      <c r="G29" s="10">
        <v>2</v>
      </c>
      <c r="H29" s="13">
        <f t="shared" si="2"/>
        <v>78.625</v>
      </c>
      <c r="I29" s="21"/>
      <c r="J29" s="19">
        <f t="shared" si="4"/>
        <v>6</v>
      </c>
      <c r="K29" s="16">
        <v>3.67</v>
      </c>
    </row>
    <row r="30" ht="15" spans="1:11">
      <c r="A30" s="10" t="s">
        <v>135</v>
      </c>
      <c r="B30" s="11" t="s">
        <v>144</v>
      </c>
      <c r="C30" s="12">
        <v>10</v>
      </c>
      <c r="D30" s="13">
        <f t="shared" si="0"/>
        <v>43.225</v>
      </c>
      <c r="E30" s="17">
        <v>56.5</v>
      </c>
      <c r="F30" s="15">
        <f t="shared" si="1"/>
        <v>11.3</v>
      </c>
      <c r="G30" s="10">
        <v>1</v>
      </c>
      <c r="H30" s="13">
        <f t="shared" si="2"/>
        <v>65.525</v>
      </c>
      <c r="I30" s="21"/>
      <c r="J30" s="19">
        <f t="shared" si="4"/>
        <v>18</v>
      </c>
      <c r="K30" s="16">
        <v>2.47</v>
      </c>
    </row>
    <row r="31" ht="15" spans="1:11">
      <c r="A31" s="10" t="s">
        <v>136</v>
      </c>
      <c r="B31" s="11" t="s">
        <v>144</v>
      </c>
      <c r="C31" s="12">
        <v>9.6</v>
      </c>
      <c r="D31" s="13">
        <f t="shared" si="0"/>
        <v>23.8</v>
      </c>
      <c r="E31" s="17">
        <v>5.25</v>
      </c>
      <c r="F31" s="15">
        <f t="shared" si="1"/>
        <v>1.05</v>
      </c>
      <c r="G31" s="10">
        <v>0</v>
      </c>
      <c r="H31" s="13">
        <f t="shared" si="2"/>
        <v>34.45</v>
      </c>
      <c r="I31" s="21" t="s">
        <v>30</v>
      </c>
      <c r="J31" s="19">
        <f t="shared" si="4"/>
        <v>30</v>
      </c>
      <c r="K31" s="16">
        <v>1.36</v>
      </c>
    </row>
    <row r="32" ht="15" spans="1:11">
      <c r="A32" s="10" t="s">
        <v>137</v>
      </c>
      <c r="B32" s="11" t="s">
        <v>144</v>
      </c>
      <c r="C32" s="12">
        <v>9</v>
      </c>
      <c r="D32" s="13">
        <f t="shared" si="0"/>
        <v>29.575</v>
      </c>
      <c r="E32" s="18">
        <v>27.85</v>
      </c>
      <c r="F32" s="15">
        <f t="shared" si="1"/>
        <v>5.57</v>
      </c>
      <c r="G32" s="10">
        <v>1</v>
      </c>
      <c r="H32" s="13">
        <f t="shared" si="2"/>
        <v>45.145</v>
      </c>
      <c r="I32" s="21" t="s">
        <v>30</v>
      </c>
      <c r="J32" s="19">
        <f t="shared" si="4"/>
        <v>27</v>
      </c>
      <c r="K32" s="19">
        <v>1.69</v>
      </c>
    </row>
    <row r="33" ht="15" spans="1:11">
      <c r="A33" s="55" t="s">
        <v>138</v>
      </c>
      <c r="B33" s="11" t="s">
        <v>144</v>
      </c>
      <c r="C33" s="12">
        <v>9.4</v>
      </c>
      <c r="D33" s="13">
        <f t="shared" si="0"/>
        <v>57.05</v>
      </c>
      <c r="E33" s="18">
        <v>24.65</v>
      </c>
      <c r="F33" s="15">
        <f t="shared" si="1"/>
        <v>4.93</v>
      </c>
      <c r="G33" s="10">
        <v>0</v>
      </c>
      <c r="H33" s="13">
        <f t="shared" si="2"/>
        <v>71.38</v>
      </c>
      <c r="I33" s="21" t="s">
        <v>30</v>
      </c>
      <c r="J33" s="19">
        <f t="shared" si="4"/>
        <v>12</v>
      </c>
      <c r="K33" s="19">
        <v>3.26</v>
      </c>
    </row>
  </sheetData>
  <mergeCells count="2">
    <mergeCell ref="A1:K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园林181</vt:lpstr>
      <vt:lpstr>18级园艺专业</vt:lpstr>
      <vt:lpstr>园艺181</vt:lpstr>
      <vt:lpstr>园艺182</vt:lpstr>
      <vt:lpstr>园艺183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朱圣娇</cp:lastModifiedBy>
  <dcterms:created xsi:type="dcterms:W3CDTF">2019-09-20T17:12:00Z</dcterms:created>
  <dcterms:modified xsi:type="dcterms:W3CDTF">2019-09-28T10:35:13Z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