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 activeTab="1"/>
  </bookViews>
  <sheets>
    <sheet name="园林171" sheetId="1" r:id="rId1"/>
    <sheet name="17级园艺" sheetId="5" r:id="rId2"/>
    <sheet name="园艺171" sheetId="2" r:id="rId3"/>
    <sheet name="园艺172" sheetId="3" r:id="rId4"/>
    <sheet name="园艺173" sheetId="4" r:id="rId5"/>
  </sheets>
  <definedNames>
    <definedName name="_xlnm._FilterDatabase" localSheetId="1" hidden="1">'17级园艺'!$A$1:$K$62</definedName>
    <definedName name="_xlnm._FilterDatabase" localSheetId="0" hidden="1">园林171!$A$3:$XFB$37</definedName>
    <definedName name="_xlnm._FilterDatabase" localSheetId="2" hidden="1">园艺171!$A$3:$K$3</definedName>
  </definedNames>
  <calcPr calcId="144525"/>
</workbook>
</file>

<file path=xl/sharedStrings.xml><?xml version="1.0" encoding="utf-8"?>
<sst xmlns="http://schemas.openxmlformats.org/spreadsheetml/2006/main" count="400" uniqueCount="117">
  <si>
    <r>
      <rPr>
        <b/>
        <sz val="14"/>
        <rFont val="宋体"/>
        <charset val="134"/>
      </rPr>
      <t>园艺学院</t>
    </r>
    <r>
      <rPr>
        <b/>
        <sz val="14"/>
        <rFont val="Times New Roman"/>
        <charset val="134"/>
      </rPr>
      <t>2018-2019</t>
    </r>
    <r>
      <rPr>
        <b/>
        <sz val="14"/>
        <rFont val="宋体"/>
        <charset val="134"/>
      </rPr>
      <t>学年综合测评总表</t>
    </r>
  </si>
  <si>
    <r>
      <rPr>
        <sz val="12"/>
        <rFont val="宋体"/>
        <charset val="134"/>
      </rPr>
      <t>班级：园林</t>
    </r>
    <r>
      <rPr>
        <sz val="12"/>
        <rFont val="Times New Roman"/>
        <charset val="134"/>
      </rPr>
      <t>171</t>
    </r>
    <r>
      <rPr>
        <sz val="12"/>
        <rFont val="宋体"/>
        <charset val="134"/>
      </rPr>
      <t>班</t>
    </r>
    <r>
      <rPr>
        <sz val="12"/>
        <rFont val="Times New Roman"/>
        <charset val="134"/>
      </rPr>
      <t xml:space="preserve">                                                                  </t>
    </r>
    <r>
      <rPr>
        <sz val="12"/>
        <rFont val="宋体"/>
        <charset val="134"/>
      </rPr>
      <t>填表日期：</t>
    </r>
    <r>
      <rPr>
        <sz val="12"/>
        <rFont val="Times New Roman"/>
        <charset val="134"/>
      </rPr>
      <t xml:space="preserve">2019 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 xml:space="preserve">  9  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17</t>
    </r>
    <r>
      <rPr>
        <sz val="12"/>
        <rFont val="宋体"/>
        <charset val="134"/>
      </rPr>
      <t>日</t>
    </r>
  </si>
  <si>
    <t>学号</t>
  </si>
  <si>
    <t>班级</t>
  </si>
  <si>
    <t>思想行为测评成绩
×10%</t>
  </si>
  <si>
    <r>
      <rPr>
        <b/>
        <sz val="10"/>
        <rFont val="宋体"/>
        <charset val="134"/>
      </rPr>
      <t>学习成绩</t>
    </r>
    <r>
      <rPr>
        <b/>
        <sz val="10"/>
        <rFont val="Times New Roman"/>
        <charset val="0"/>
      </rPr>
      <t>(GPA)×25×70%</t>
    </r>
  </si>
  <si>
    <t>课外活动</t>
  </si>
  <si>
    <r>
      <rPr>
        <b/>
        <sz val="10"/>
        <rFont val="宋体"/>
        <charset val="134"/>
      </rPr>
      <t>课外活动表现成绩</t>
    </r>
    <r>
      <rPr>
        <b/>
        <sz val="10"/>
        <rFont val="Times New Roman"/>
        <charset val="0"/>
      </rPr>
      <t xml:space="preserve">
×20%</t>
    </r>
  </si>
  <si>
    <r>
      <rPr>
        <b/>
        <sz val="10"/>
        <rFont val="宋体"/>
        <charset val="134"/>
      </rPr>
      <t>附加分</t>
    </r>
    <r>
      <rPr>
        <b/>
        <sz val="10"/>
        <rFont val="Times New Roman"/>
        <charset val="0"/>
      </rPr>
      <t xml:space="preserve">
×10%</t>
    </r>
  </si>
  <si>
    <t>综评总分</t>
  </si>
  <si>
    <r>
      <rPr>
        <b/>
        <sz val="10"/>
        <rFont val="宋体"/>
        <charset val="134"/>
      </rPr>
      <t>考试有无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不及格</t>
    </r>
  </si>
  <si>
    <t>综合测评名次</t>
  </si>
  <si>
    <r>
      <rPr>
        <b/>
        <sz val="10"/>
        <rFont val="宋体"/>
        <charset val="134"/>
      </rPr>
      <t>学习成绩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（</t>
    </r>
    <r>
      <rPr>
        <b/>
        <sz val="10"/>
        <rFont val="Times New Roman"/>
        <charset val="0"/>
      </rPr>
      <t>GPA</t>
    </r>
    <r>
      <rPr>
        <b/>
        <sz val="10"/>
        <rFont val="宋体"/>
        <charset val="134"/>
      </rPr>
      <t>）</t>
    </r>
  </si>
  <si>
    <t>2016301010311</t>
  </si>
  <si>
    <r>
      <rPr>
        <sz val="11"/>
        <rFont val="宋体"/>
        <charset val="134"/>
      </rPr>
      <t>园林</t>
    </r>
    <r>
      <rPr>
        <sz val="11"/>
        <rFont val="Times New Roman"/>
        <charset val="134"/>
      </rPr>
      <t>171</t>
    </r>
  </si>
  <si>
    <t>2016302040325</t>
  </si>
  <si>
    <t>2016304020118</t>
  </si>
  <si>
    <t>2016305010126</t>
  </si>
  <si>
    <t>2016312020101</t>
  </si>
  <si>
    <t>√</t>
  </si>
  <si>
    <t>2016317010314</t>
  </si>
  <si>
    <t>2017317020101</t>
  </si>
  <si>
    <t>2017317020103</t>
  </si>
  <si>
    <t>2017317020104</t>
  </si>
  <si>
    <t>2017317020105</t>
  </si>
  <si>
    <t>2017317020106</t>
  </si>
  <si>
    <t>2017317020107</t>
  </si>
  <si>
    <t>2017317020108</t>
  </si>
  <si>
    <t>2017317020109</t>
  </si>
  <si>
    <t>2017317020111</t>
  </si>
  <si>
    <t>2017317020112</t>
  </si>
  <si>
    <t>2017317020113</t>
  </si>
  <si>
    <t>2017317020114</t>
  </si>
  <si>
    <t>2017317020115</t>
  </si>
  <si>
    <t>2017317020116</t>
  </si>
  <si>
    <t>2017317020118</t>
  </si>
  <si>
    <t>2017317020119</t>
  </si>
  <si>
    <t>2017317020120</t>
  </si>
  <si>
    <t>2017317020121</t>
  </si>
  <si>
    <t>2017317020122</t>
  </si>
  <si>
    <t>2017317020123</t>
  </si>
  <si>
    <t>2017317020124</t>
  </si>
  <si>
    <t>2017317020125</t>
  </si>
  <si>
    <t>2017317020126</t>
  </si>
  <si>
    <t>2017317020127</t>
  </si>
  <si>
    <t>2017317020128</t>
  </si>
  <si>
    <t>2017317020129</t>
  </si>
  <si>
    <t>2017317020130</t>
  </si>
  <si>
    <r>
      <rPr>
        <b/>
        <sz val="14"/>
        <rFont val="宋体"/>
        <charset val="134"/>
      </rPr>
      <t>园艺学院</t>
    </r>
    <r>
      <rPr>
        <b/>
        <sz val="14"/>
        <rFont val="Times New Roman"/>
        <charset val="134"/>
      </rPr>
      <t>2018-2019</t>
    </r>
    <r>
      <rPr>
        <b/>
        <sz val="14"/>
        <rFont val="宋体"/>
        <charset val="134"/>
      </rPr>
      <t>学年综合测评总表（园艺专业）</t>
    </r>
  </si>
  <si>
    <t>2017317010101</t>
  </si>
  <si>
    <t>园艺171</t>
  </si>
  <si>
    <t>2017317010102</t>
  </si>
  <si>
    <t>2017317010103</t>
  </si>
  <si>
    <t>2017317010104</t>
  </si>
  <si>
    <t>2017317010105</t>
  </si>
  <si>
    <t>2017317010106</t>
  </si>
  <si>
    <t>2017317010107</t>
  </si>
  <si>
    <t>2017317010110</t>
  </si>
  <si>
    <t>2017317010114</t>
  </si>
  <si>
    <t>2017317010116</t>
  </si>
  <si>
    <t>2017317010117</t>
  </si>
  <si>
    <t>2017317010124</t>
  </si>
  <si>
    <t>2017317010125</t>
  </si>
  <si>
    <t>2017317010126</t>
  </si>
  <si>
    <t>2017317010128</t>
  </si>
  <si>
    <t>2017317010129</t>
  </si>
  <si>
    <t>2017317010131</t>
  </si>
  <si>
    <t>2017319010428</t>
  </si>
  <si>
    <t>2016301010308</t>
  </si>
  <si>
    <t>2016317010223</t>
  </si>
  <si>
    <t>园艺172</t>
  </si>
  <si>
    <t>2016317010329</t>
  </si>
  <si>
    <t>2017307050226</t>
  </si>
  <si>
    <t>2017308080125</t>
  </si>
  <si>
    <t>2017310060104</t>
  </si>
  <si>
    <t>2017317010201</t>
  </si>
  <si>
    <t>2017317010205</t>
  </si>
  <si>
    <t>2017317010208</t>
  </si>
  <si>
    <t>2017317010209</t>
  </si>
  <si>
    <t>2017317010214</t>
  </si>
  <si>
    <t>2017317010216</t>
  </si>
  <si>
    <t>2017317010217</t>
  </si>
  <si>
    <t>2017317010218</t>
  </si>
  <si>
    <t>2017317010220</t>
  </si>
  <si>
    <t>2017317010222</t>
  </si>
  <si>
    <t>2017317010226</t>
  </si>
  <si>
    <t>2017317010229</t>
  </si>
  <si>
    <t>2017317010230</t>
  </si>
  <si>
    <t>2017317010231</t>
  </si>
  <si>
    <t>2017319010111</t>
  </si>
  <si>
    <t>2016304010202</t>
  </si>
  <si>
    <t>园艺173</t>
  </si>
  <si>
    <t>2017308050128</t>
  </si>
  <si>
    <t>2017309040115</t>
  </si>
  <si>
    <t>2017317010301</t>
  </si>
  <si>
    <t>2017317010302</t>
  </si>
  <si>
    <t>2017317010305</t>
  </si>
  <si>
    <t>2017317010307</t>
  </si>
  <si>
    <t>2017317010308</t>
  </si>
  <si>
    <t>2017317010310</t>
  </si>
  <si>
    <t>2017317010315</t>
  </si>
  <si>
    <t>2017317010316</t>
  </si>
  <si>
    <t>2017317010317</t>
  </si>
  <si>
    <t>2017317010318</t>
  </si>
  <si>
    <t>2017317010319</t>
  </si>
  <si>
    <t>2017317010321</t>
  </si>
  <si>
    <t>2017317010324</t>
  </si>
  <si>
    <t>2017317010325</t>
  </si>
  <si>
    <t>2017317010326</t>
  </si>
  <si>
    <t>2017317010328</t>
  </si>
  <si>
    <t>2017317010330</t>
  </si>
  <si>
    <t>2017317010331</t>
  </si>
  <si>
    <r>
      <rPr>
        <sz val="12"/>
        <rFont val="宋体"/>
        <charset val="134"/>
      </rPr>
      <t>班级：园艺</t>
    </r>
    <r>
      <rPr>
        <sz val="12"/>
        <rFont val="Times New Roman"/>
        <charset val="134"/>
      </rPr>
      <t xml:space="preserve">171                                                                                                                                                                         </t>
    </r>
    <r>
      <rPr>
        <sz val="12"/>
        <rFont val="宋体"/>
        <charset val="134"/>
      </rPr>
      <t>填表日期：</t>
    </r>
    <r>
      <rPr>
        <sz val="12"/>
        <rFont val="Times New Roman"/>
        <charset val="134"/>
      </rPr>
      <t xml:space="preserve"> 2019  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 xml:space="preserve">   9  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 xml:space="preserve">   16 </t>
    </r>
    <r>
      <rPr>
        <sz val="12"/>
        <rFont val="宋体"/>
        <charset val="134"/>
      </rPr>
      <t>日</t>
    </r>
  </si>
  <si>
    <r>
      <rPr>
        <sz val="11"/>
        <rFont val="宋体"/>
        <charset val="134"/>
      </rPr>
      <t>园艺</t>
    </r>
    <r>
      <rPr>
        <sz val="11"/>
        <rFont val="Times New Roman"/>
        <charset val="134"/>
      </rPr>
      <t>171</t>
    </r>
  </si>
  <si>
    <r>
      <rPr>
        <sz val="12"/>
        <rFont val="宋体"/>
        <charset val="134"/>
      </rPr>
      <t>班级：园艺</t>
    </r>
    <r>
      <rPr>
        <sz val="12"/>
        <rFont val="Times New Roman"/>
        <charset val="134"/>
      </rPr>
      <t xml:space="preserve">173                                                                                                                                                                                          </t>
    </r>
    <r>
      <rPr>
        <sz val="12"/>
        <rFont val="宋体"/>
        <charset val="134"/>
      </rPr>
      <t>填表日期：</t>
    </r>
    <r>
      <rPr>
        <sz val="12"/>
        <rFont val="Times New Roman"/>
        <charset val="134"/>
      </rPr>
      <t>2019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9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16</t>
    </r>
    <r>
      <rPr>
        <sz val="12"/>
        <rFont val="宋体"/>
        <charset val="134"/>
      </rPr>
      <t>日</t>
    </r>
  </si>
  <si>
    <r>
      <rPr>
        <sz val="11"/>
        <rFont val="宋体"/>
        <charset val="134"/>
      </rPr>
      <t>园艺</t>
    </r>
    <r>
      <rPr>
        <sz val="11"/>
        <rFont val="Times New Roman"/>
        <charset val="134"/>
      </rPr>
      <t>172</t>
    </r>
  </si>
  <si>
    <r>
      <rPr>
        <sz val="11"/>
        <rFont val="宋体"/>
        <charset val="134"/>
      </rPr>
      <t>园艺</t>
    </r>
    <r>
      <rPr>
        <sz val="11"/>
        <rFont val="Times New Roman"/>
        <charset val="134"/>
      </rPr>
      <t>173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</si>
</sst>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 "/>
    <numFmt numFmtId="178" formatCode="000000"/>
  </numFmts>
  <fonts count="36">
    <font>
      <sz val="11"/>
      <color theme="1"/>
      <name val="宋体"/>
      <charset val="134"/>
      <scheme val="minor"/>
    </font>
    <font>
      <sz val="12"/>
      <name val="Times New Roman"/>
      <charset val="0"/>
    </font>
    <font>
      <b/>
      <sz val="14"/>
      <name val="宋体"/>
      <charset val="134"/>
    </font>
    <font>
      <b/>
      <sz val="14"/>
      <name val="Times New Roman"/>
      <charset val="0"/>
    </font>
    <font>
      <sz val="14"/>
      <name val="Times New Roman"/>
      <charset val="0"/>
    </font>
    <font>
      <sz val="12"/>
      <name val="宋体"/>
      <charset val="134"/>
    </font>
    <font>
      <sz val="12"/>
      <name val="Times New Roman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rgb="FFFF0000"/>
      <name val="Times New Roman"/>
      <charset val="134"/>
    </font>
    <font>
      <sz val="11"/>
      <name val="Times New Roman"/>
      <charset val="0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等线"/>
      <charset val="134"/>
    </font>
    <font>
      <sz val="11"/>
      <color rgb="FF000000"/>
      <name val="宋体"/>
      <charset val="134"/>
    </font>
    <font>
      <b/>
      <sz val="14"/>
      <name val="Times New Roman"/>
      <charset val="134"/>
    </font>
    <font>
      <b/>
      <sz val="1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protection locked="0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7" fontId="0" fillId="0" borderId="0" xfId="0" applyNumberForma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8" fillId="0" borderId="2" xfId="49" applyNumberFormat="1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1" fillId="0" borderId="2" xfId="50" applyNumberFormat="1" applyFont="1" applyBorder="1" applyAlignment="1" applyProtection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7" fontId="12" fillId="0" borderId="0" xfId="0" applyNumberFormat="1" applyFont="1">
      <alignment vertical="center"/>
    </xf>
    <xf numFmtId="0" fontId="8" fillId="0" borderId="2" xfId="49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177" fontId="11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178" fontId="8" fillId="0" borderId="2" xfId="0" applyNumberFormat="1" applyFont="1" applyFill="1" applyBorder="1" applyAlignment="1" quotePrefix="1">
      <alignment horizontal="center" vertical="center"/>
    </xf>
    <xf numFmtId="49" fontId="11" fillId="0" borderId="2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19" workbookViewId="0">
      <selection activeCell="H28" sqref="H28"/>
    </sheetView>
  </sheetViews>
  <sheetFormatPr defaultColWidth="9" defaultRowHeight="14.25"/>
  <cols>
    <col min="1" max="1" width="14.2166666666667" style="1" customWidth="1"/>
    <col min="2" max="2" width="13" style="1" customWidth="1"/>
    <col min="3" max="3" width="11.5583333333333" style="1" customWidth="1"/>
    <col min="4" max="4" width="11.5583333333333" style="39" customWidth="1"/>
    <col min="5" max="6" width="11.5583333333333" style="40" customWidth="1"/>
    <col min="7" max="7" width="8.55833333333333" style="41" customWidth="1"/>
    <col min="8" max="8" width="8.55833333333333" style="39" customWidth="1"/>
    <col min="9" max="9" width="12" style="1" customWidth="1"/>
    <col min="10" max="10" width="8.55833333333333" style="40" customWidth="1"/>
    <col min="11" max="11" width="8.55833333333333" style="1" customWidth="1"/>
    <col min="12" max="16382" width="9" style="1"/>
  </cols>
  <sheetData>
    <row r="1" s="1" customFormat="1" ht="18.75" spans="1:11">
      <c r="A1" s="3" t="s">
        <v>0</v>
      </c>
      <c r="B1" s="4"/>
      <c r="C1" s="5"/>
      <c r="D1" s="6"/>
      <c r="E1" s="7"/>
      <c r="F1" s="7"/>
      <c r="G1" s="8"/>
      <c r="H1" s="6"/>
      <c r="I1" s="5"/>
      <c r="J1" s="7"/>
      <c r="K1" s="5"/>
    </row>
    <row r="2" s="1" customFormat="1" ht="21.75" customHeight="1" spans="1:11">
      <c r="A2" s="9" t="s">
        <v>1</v>
      </c>
      <c r="B2" s="42"/>
      <c r="C2" s="42"/>
      <c r="D2" s="43"/>
      <c r="E2" s="44"/>
      <c r="F2" s="44"/>
      <c r="G2" s="45"/>
      <c r="H2" s="43"/>
      <c r="I2" s="42"/>
      <c r="J2" s="44"/>
      <c r="K2" s="42"/>
    </row>
    <row r="3" s="1" customFormat="1" ht="36" spans="1:1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3" t="s">
        <v>10</v>
      </c>
      <c r="J3" s="15" t="s">
        <v>11</v>
      </c>
      <c r="K3" s="13" t="s">
        <v>12</v>
      </c>
    </row>
    <row r="4" s="1" customFormat="1" ht="20.1" customHeight="1" spans="1:11">
      <c r="A4" s="51" t="s">
        <v>13</v>
      </c>
      <c r="B4" s="28" t="s">
        <v>14</v>
      </c>
      <c r="C4" s="46">
        <v>9.4</v>
      </c>
      <c r="D4" s="47">
        <f>K4*25*0.7</f>
        <v>66.15</v>
      </c>
      <c r="E4" s="29">
        <v>31.1</v>
      </c>
      <c r="F4" s="47">
        <f>E4*0.2</f>
        <v>6.22</v>
      </c>
      <c r="G4" s="23">
        <v>0</v>
      </c>
      <c r="H4" s="47">
        <f>C4+D4+F4+G4</f>
        <v>81.77</v>
      </c>
      <c r="I4" s="49"/>
      <c r="J4" s="50">
        <f>RANK(H4,$H$4:$H$37)</f>
        <v>13</v>
      </c>
      <c r="K4" s="50">
        <v>3.78</v>
      </c>
    </row>
    <row r="5" s="1" customFormat="1" ht="20.1" customHeight="1" spans="1:11">
      <c r="A5" s="21" t="s">
        <v>15</v>
      </c>
      <c r="B5" s="28" t="s">
        <v>14</v>
      </c>
      <c r="C5" s="46">
        <v>9.6</v>
      </c>
      <c r="D5" s="47">
        <f t="shared" ref="D5:D37" si="0">K5*25*0.7</f>
        <v>67.2</v>
      </c>
      <c r="E5" s="29">
        <v>66</v>
      </c>
      <c r="F5" s="47">
        <f t="shared" ref="F5:F37" si="1">E5*0.2</f>
        <v>13.2</v>
      </c>
      <c r="G5" s="23">
        <v>4</v>
      </c>
      <c r="H5" s="47">
        <f t="shared" ref="H5:H37" si="2">C5+D5+F5+G5</f>
        <v>94</v>
      </c>
      <c r="I5" s="49"/>
      <c r="J5" s="50">
        <f t="shared" ref="J5:J37" si="3">RANK(H5,$H$4:$H$37)</f>
        <v>5</v>
      </c>
      <c r="K5" s="50">
        <v>3.84</v>
      </c>
    </row>
    <row r="6" s="1" customFormat="1" ht="20.1" customHeight="1" spans="1:11">
      <c r="A6" s="27" t="s">
        <v>16</v>
      </c>
      <c r="B6" s="28" t="s">
        <v>14</v>
      </c>
      <c r="C6" s="46">
        <v>8.6</v>
      </c>
      <c r="D6" s="47">
        <f t="shared" si="0"/>
        <v>60.2</v>
      </c>
      <c r="E6" s="29">
        <v>0.9</v>
      </c>
      <c r="F6" s="47">
        <f t="shared" si="1"/>
        <v>0.18</v>
      </c>
      <c r="G6" s="23">
        <v>0</v>
      </c>
      <c r="H6" s="47">
        <f t="shared" si="2"/>
        <v>68.98</v>
      </c>
      <c r="I6" s="49"/>
      <c r="J6" s="50">
        <f t="shared" si="3"/>
        <v>25</v>
      </c>
      <c r="K6" s="50">
        <v>3.44</v>
      </c>
    </row>
    <row r="7" s="1" customFormat="1" ht="20.1" customHeight="1" spans="1:11">
      <c r="A7" s="51" t="s">
        <v>17</v>
      </c>
      <c r="B7" s="28" t="s">
        <v>14</v>
      </c>
      <c r="C7" s="46">
        <v>8.2</v>
      </c>
      <c r="D7" s="47">
        <f t="shared" si="0"/>
        <v>54.25</v>
      </c>
      <c r="E7" s="29">
        <v>0</v>
      </c>
      <c r="F7" s="47">
        <f t="shared" si="1"/>
        <v>0</v>
      </c>
      <c r="G7" s="23">
        <v>1</v>
      </c>
      <c r="H7" s="47">
        <f t="shared" si="2"/>
        <v>63.45</v>
      </c>
      <c r="I7" s="49"/>
      <c r="J7" s="50">
        <f t="shared" si="3"/>
        <v>27</v>
      </c>
      <c r="K7" s="50">
        <v>3.1</v>
      </c>
    </row>
    <row r="8" s="1" customFormat="1" ht="20.1" customHeight="1" spans="1:11">
      <c r="A8" s="21" t="s">
        <v>18</v>
      </c>
      <c r="B8" s="28" t="s">
        <v>14</v>
      </c>
      <c r="C8" s="46">
        <v>8.4</v>
      </c>
      <c r="D8" s="47">
        <f t="shared" si="0"/>
        <v>48.125</v>
      </c>
      <c r="E8" s="29">
        <v>17</v>
      </c>
      <c r="F8" s="47">
        <f t="shared" si="1"/>
        <v>3.4</v>
      </c>
      <c r="G8" s="23">
        <v>0</v>
      </c>
      <c r="H8" s="47">
        <f t="shared" si="2"/>
        <v>59.925</v>
      </c>
      <c r="I8" s="49" t="s">
        <v>19</v>
      </c>
      <c r="J8" s="50">
        <f t="shared" si="3"/>
        <v>30</v>
      </c>
      <c r="K8" s="50">
        <v>2.75</v>
      </c>
    </row>
    <row r="9" s="1" customFormat="1" ht="20.1" customHeight="1" spans="1:11">
      <c r="A9" s="21" t="s">
        <v>20</v>
      </c>
      <c r="B9" s="28" t="s">
        <v>14</v>
      </c>
      <c r="C9" s="46">
        <v>9.6</v>
      </c>
      <c r="D9" s="47">
        <f t="shared" si="0"/>
        <v>66.5</v>
      </c>
      <c r="E9" s="29">
        <v>67</v>
      </c>
      <c r="F9" s="47">
        <f t="shared" si="1"/>
        <v>13.4</v>
      </c>
      <c r="G9" s="23">
        <v>0</v>
      </c>
      <c r="H9" s="47">
        <f t="shared" si="2"/>
        <v>89.5</v>
      </c>
      <c r="I9" s="49"/>
      <c r="J9" s="50">
        <f t="shared" si="3"/>
        <v>9</v>
      </c>
      <c r="K9" s="50">
        <v>3.8</v>
      </c>
    </row>
    <row r="10" s="1" customFormat="1" ht="20.1" customHeight="1" spans="1:11">
      <c r="A10" s="27" t="s">
        <v>21</v>
      </c>
      <c r="B10" s="28" t="s">
        <v>14</v>
      </c>
      <c r="C10" s="46">
        <v>8.2</v>
      </c>
      <c r="D10" s="47">
        <f t="shared" si="0"/>
        <v>36.4</v>
      </c>
      <c r="E10" s="29">
        <v>0</v>
      </c>
      <c r="F10" s="47">
        <f t="shared" si="1"/>
        <v>0</v>
      </c>
      <c r="G10" s="23">
        <v>0</v>
      </c>
      <c r="H10" s="47">
        <f t="shared" si="2"/>
        <v>44.6</v>
      </c>
      <c r="I10" s="49"/>
      <c r="J10" s="50">
        <f t="shared" si="3"/>
        <v>34</v>
      </c>
      <c r="K10" s="50">
        <v>2.08</v>
      </c>
    </row>
    <row r="11" s="1" customFormat="1" ht="20.1" customHeight="1" spans="1:11">
      <c r="A11" s="27" t="s">
        <v>22</v>
      </c>
      <c r="B11" s="28" t="s">
        <v>14</v>
      </c>
      <c r="C11" s="46">
        <v>8.2</v>
      </c>
      <c r="D11" s="47">
        <f t="shared" si="0"/>
        <v>41.825</v>
      </c>
      <c r="E11" s="29">
        <v>25.5</v>
      </c>
      <c r="F11" s="47">
        <f t="shared" si="1"/>
        <v>5.1</v>
      </c>
      <c r="G11" s="23">
        <v>0</v>
      </c>
      <c r="H11" s="47">
        <f t="shared" si="2"/>
        <v>55.125</v>
      </c>
      <c r="I11" s="49" t="s">
        <v>19</v>
      </c>
      <c r="J11" s="50">
        <f t="shared" si="3"/>
        <v>32</v>
      </c>
      <c r="K11" s="50">
        <v>2.39</v>
      </c>
    </row>
    <row r="12" s="1" customFormat="1" ht="20.1" customHeight="1" spans="1:11">
      <c r="A12" s="21" t="s">
        <v>23</v>
      </c>
      <c r="B12" s="28" t="s">
        <v>14</v>
      </c>
      <c r="C12" s="46">
        <v>9.4</v>
      </c>
      <c r="D12" s="47">
        <f t="shared" si="0"/>
        <v>55.3</v>
      </c>
      <c r="E12" s="29">
        <v>20.5</v>
      </c>
      <c r="F12" s="47">
        <f t="shared" si="1"/>
        <v>4.1</v>
      </c>
      <c r="G12" s="23">
        <v>0</v>
      </c>
      <c r="H12" s="47">
        <f t="shared" si="2"/>
        <v>68.8</v>
      </c>
      <c r="I12" s="49"/>
      <c r="J12" s="50">
        <f t="shared" si="3"/>
        <v>26</v>
      </c>
      <c r="K12" s="50">
        <v>3.16</v>
      </c>
    </row>
    <row r="13" s="1" customFormat="1" ht="20.1" customHeight="1" spans="1:11">
      <c r="A13" s="51" t="s">
        <v>24</v>
      </c>
      <c r="B13" s="28" t="s">
        <v>14</v>
      </c>
      <c r="C13" s="46">
        <v>9</v>
      </c>
      <c r="D13" s="47">
        <f t="shared" si="0"/>
        <v>64.75</v>
      </c>
      <c r="E13" s="29">
        <v>21.9</v>
      </c>
      <c r="F13" s="47">
        <f t="shared" si="1"/>
        <v>4.38</v>
      </c>
      <c r="G13" s="23">
        <v>0</v>
      </c>
      <c r="H13" s="47">
        <f t="shared" si="2"/>
        <v>78.13</v>
      </c>
      <c r="I13" s="49"/>
      <c r="J13" s="50">
        <f t="shared" si="3"/>
        <v>16</v>
      </c>
      <c r="K13" s="50">
        <v>3.7</v>
      </c>
    </row>
    <row r="14" s="1" customFormat="1" ht="20.1" customHeight="1" spans="1:11">
      <c r="A14" s="51" t="s">
        <v>25</v>
      </c>
      <c r="B14" s="28" t="s">
        <v>14</v>
      </c>
      <c r="C14" s="46">
        <v>9.6</v>
      </c>
      <c r="D14" s="47">
        <f t="shared" si="0"/>
        <v>66.15</v>
      </c>
      <c r="E14" s="29">
        <v>48.05</v>
      </c>
      <c r="F14" s="47">
        <f t="shared" si="1"/>
        <v>9.61</v>
      </c>
      <c r="G14" s="23">
        <v>0</v>
      </c>
      <c r="H14" s="47">
        <f t="shared" si="2"/>
        <v>85.36</v>
      </c>
      <c r="I14" s="49"/>
      <c r="J14" s="50">
        <f t="shared" si="3"/>
        <v>10</v>
      </c>
      <c r="K14" s="50">
        <v>3.78</v>
      </c>
    </row>
    <row r="15" s="1" customFormat="1" ht="20.1" customHeight="1" spans="1:11">
      <c r="A15" s="51" t="s">
        <v>26</v>
      </c>
      <c r="B15" s="28" t="s">
        <v>14</v>
      </c>
      <c r="C15" s="46">
        <v>9.8</v>
      </c>
      <c r="D15" s="47">
        <f t="shared" si="0"/>
        <v>67.9</v>
      </c>
      <c r="E15" s="29">
        <v>75.5</v>
      </c>
      <c r="F15" s="47">
        <f t="shared" si="1"/>
        <v>15.1</v>
      </c>
      <c r="G15" s="23">
        <v>5</v>
      </c>
      <c r="H15" s="47">
        <f t="shared" si="2"/>
        <v>97.8</v>
      </c>
      <c r="I15" s="49"/>
      <c r="J15" s="50">
        <f t="shared" si="3"/>
        <v>2</v>
      </c>
      <c r="K15" s="50">
        <v>3.88</v>
      </c>
    </row>
    <row r="16" s="1" customFormat="1" ht="20.1" customHeight="1" spans="1:11">
      <c r="A16" s="21" t="s">
        <v>27</v>
      </c>
      <c r="B16" s="28" t="s">
        <v>14</v>
      </c>
      <c r="C16" s="46">
        <v>8.4</v>
      </c>
      <c r="D16" s="47">
        <f t="shared" si="0"/>
        <v>36.925</v>
      </c>
      <c r="E16" s="29">
        <v>0</v>
      </c>
      <c r="F16" s="47">
        <f t="shared" si="1"/>
        <v>0</v>
      </c>
      <c r="G16" s="23">
        <v>0</v>
      </c>
      <c r="H16" s="47">
        <f t="shared" si="2"/>
        <v>45.325</v>
      </c>
      <c r="I16" s="49" t="s">
        <v>19</v>
      </c>
      <c r="J16" s="50">
        <f t="shared" si="3"/>
        <v>33</v>
      </c>
      <c r="K16" s="50">
        <v>2.11</v>
      </c>
    </row>
    <row r="17" s="1" customFormat="1" ht="20.1" customHeight="1" spans="1:11">
      <c r="A17" s="52" t="s">
        <v>28</v>
      </c>
      <c r="B17" s="28" t="s">
        <v>14</v>
      </c>
      <c r="C17" s="46">
        <v>9.8</v>
      </c>
      <c r="D17" s="47">
        <f t="shared" si="0"/>
        <v>68.075</v>
      </c>
      <c r="E17" s="29">
        <v>75.25</v>
      </c>
      <c r="F17" s="47">
        <f t="shared" si="1"/>
        <v>15.05</v>
      </c>
      <c r="G17" s="23">
        <v>5</v>
      </c>
      <c r="H17" s="47">
        <f t="shared" si="2"/>
        <v>97.925</v>
      </c>
      <c r="I17" s="49"/>
      <c r="J17" s="50">
        <f t="shared" si="3"/>
        <v>1</v>
      </c>
      <c r="K17" s="50">
        <v>3.89</v>
      </c>
    </row>
    <row r="18" s="1" customFormat="1" ht="20.1" customHeight="1" spans="1:11">
      <c r="A18" s="48" t="s">
        <v>29</v>
      </c>
      <c r="B18" s="28" t="s">
        <v>14</v>
      </c>
      <c r="C18" s="46">
        <v>9.6</v>
      </c>
      <c r="D18" s="47">
        <f t="shared" si="0"/>
        <v>57.05</v>
      </c>
      <c r="E18" s="29">
        <v>46</v>
      </c>
      <c r="F18" s="47">
        <f t="shared" si="1"/>
        <v>9.2</v>
      </c>
      <c r="G18" s="23">
        <v>0</v>
      </c>
      <c r="H18" s="47">
        <f t="shared" si="2"/>
        <v>75.85</v>
      </c>
      <c r="I18" s="49"/>
      <c r="J18" s="50">
        <f t="shared" si="3"/>
        <v>19</v>
      </c>
      <c r="K18" s="50">
        <v>3.26</v>
      </c>
    </row>
    <row r="19" s="1" customFormat="1" ht="20.1" customHeight="1" spans="1:11">
      <c r="A19" s="51" t="s">
        <v>30</v>
      </c>
      <c r="B19" s="28" t="s">
        <v>14</v>
      </c>
      <c r="C19" s="46">
        <v>10</v>
      </c>
      <c r="D19" s="47">
        <f t="shared" si="0"/>
        <v>65.45</v>
      </c>
      <c r="E19" s="29">
        <v>76</v>
      </c>
      <c r="F19" s="47">
        <f t="shared" si="1"/>
        <v>15.2</v>
      </c>
      <c r="G19" s="23">
        <v>4</v>
      </c>
      <c r="H19" s="47">
        <f t="shared" si="2"/>
        <v>94.65</v>
      </c>
      <c r="I19" s="49"/>
      <c r="J19" s="50">
        <f t="shared" si="3"/>
        <v>4</v>
      </c>
      <c r="K19" s="50">
        <v>3.74</v>
      </c>
    </row>
    <row r="20" s="1" customFormat="1" ht="20.1" customHeight="1" spans="1:11">
      <c r="A20" s="37" t="s">
        <v>31</v>
      </c>
      <c r="B20" s="18" t="s">
        <v>14</v>
      </c>
      <c r="C20" s="46">
        <v>8.4</v>
      </c>
      <c r="D20" s="47">
        <f t="shared" si="0"/>
        <v>60.025</v>
      </c>
      <c r="E20" s="29">
        <v>20.5</v>
      </c>
      <c r="F20" s="47">
        <f t="shared" si="1"/>
        <v>4.1</v>
      </c>
      <c r="G20" s="23">
        <v>0</v>
      </c>
      <c r="H20" s="47">
        <f t="shared" si="2"/>
        <v>72.525</v>
      </c>
      <c r="I20" s="49"/>
      <c r="J20" s="50">
        <f t="shared" si="3"/>
        <v>22</v>
      </c>
      <c r="K20" s="50">
        <v>3.43</v>
      </c>
    </row>
    <row r="21" s="1" customFormat="1" ht="20.1" customHeight="1" spans="1:11">
      <c r="A21" s="27" t="s">
        <v>32</v>
      </c>
      <c r="B21" s="28" t="s">
        <v>14</v>
      </c>
      <c r="C21" s="46">
        <v>9.4</v>
      </c>
      <c r="D21" s="47">
        <f t="shared" si="0"/>
        <v>53.2</v>
      </c>
      <c r="E21" s="29">
        <v>3</v>
      </c>
      <c r="F21" s="47">
        <f t="shared" si="1"/>
        <v>0.6</v>
      </c>
      <c r="G21" s="23">
        <v>0</v>
      </c>
      <c r="H21" s="47">
        <f t="shared" si="2"/>
        <v>63.2</v>
      </c>
      <c r="I21" s="49"/>
      <c r="J21" s="50">
        <f t="shared" si="3"/>
        <v>28</v>
      </c>
      <c r="K21" s="50">
        <v>3.04</v>
      </c>
    </row>
    <row r="22" s="1" customFormat="1" ht="20.1" customHeight="1" spans="1:11">
      <c r="A22" s="51" t="s">
        <v>33</v>
      </c>
      <c r="B22" s="28" t="s">
        <v>14</v>
      </c>
      <c r="C22" s="46">
        <v>10</v>
      </c>
      <c r="D22" s="47">
        <f t="shared" si="0"/>
        <v>67.2</v>
      </c>
      <c r="E22" s="29">
        <v>66.5</v>
      </c>
      <c r="F22" s="47">
        <f t="shared" si="1"/>
        <v>13.3</v>
      </c>
      <c r="G22" s="23">
        <v>2</v>
      </c>
      <c r="H22" s="47">
        <f t="shared" si="2"/>
        <v>92.5</v>
      </c>
      <c r="I22" s="49"/>
      <c r="J22" s="50">
        <f t="shared" si="3"/>
        <v>7</v>
      </c>
      <c r="K22" s="50">
        <v>3.84</v>
      </c>
    </row>
    <row r="23" s="1" customFormat="1" ht="20.1" customHeight="1" spans="1:11">
      <c r="A23" s="51" t="s">
        <v>34</v>
      </c>
      <c r="B23" s="28" t="s">
        <v>14</v>
      </c>
      <c r="C23" s="46">
        <v>9.8</v>
      </c>
      <c r="D23" s="47">
        <f t="shared" si="0"/>
        <v>68.075</v>
      </c>
      <c r="E23" s="29">
        <v>70.5</v>
      </c>
      <c r="F23" s="47">
        <f t="shared" si="1"/>
        <v>14.1</v>
      </c>
      <c r="G23" s="23">
        <v>4</v>
      </c>
      <c r="H23" s="47">
        <f t="shared" si="2"/>
        <v>95.975</v>
      </c>
      <c r="I23" s="49"/>
      <c r="J23" s="50">
        <f t="shared" si="3"/>
        <v>3</v>
      </c>
      <c r="K23" s="50">
        <v>3.89</v>
      </c>
    </row>
    <row r="24" s="1" customFormat="1" ht="20.1" customHeight="1" spans="1:11">
      <c r="A24" s="21" t="s">
        <v>35</v>
      </c>
      <c r="B24" s="28" t="s">
        <v>14</v>
      </c>
      <c r="C24" s="46">
        <v>9.2</v>
      </c>
      <c r="D24" s="47">
        <f t="shared" si="0"/>
        <v>63</v>
      </c>
      <c r="E24" s="29">
        <v>78</v>
      </c>
      <c r="F24" s="47">
        <f t="shared" si="1"/>
        <v>15.6</v>
      </c>
      <c r="G24" s="23">
        <v>4</v>
      </c>
      <c r="H24" s="47">
        <f t="shared" si="2"/>
        <v>91.8</v>
      </c>
      <c r="I24" s="49"/>
      <c r="J24" s="50">
        <f t="shared" si="3"/>
        <v>8</v>
      </c>
      <c r="K24" s="50">
        <v>3.6</v>
      </c>
    </row>
    <row r="25" s="1" customFormat="1" ht="20.1" customHeight="1" spans="1:11">
      <c r="A25" s="51" t="s">
        <v>36</v>
      </c>
      <c r="B25" s="28" t="s">
        <v>14</v>
      </c>
      <c r="C25" s="46">
        <v>9</v>
      </c>
      <c r="D25" s="47">
        <f t="shared" si="0"/>
        <v>55.825</v>
      </c>
      <c r="E25" s="29">
        <v>54</v>
      </c>
      <c r="F25" s="47">
        <f t="shared" si="1"/>
        <v>10.8</v>
      </c>
      <c r="G25" s="23">
        <v>0</v>
      </c>
      <c r="H25" s="47">
        <f t="shared" si="2"/>
        <v>75.625</v>
      </c>
      <c r="I25" s="49"/>
      <c r="J25" s="50">
        <f t="shared" si="3"/>
        <v>20</v>
      </c>
      <c r="K25" s="50">
        <v>3.19</v>
      </c>
    </row>
    <row r="26" s="1" customFormat="1" ht="20.1" customHeight="1" spans="1:11">
      <c r="A26" s="51" t="s">
        <v>37</v>
      </c>
      <c r="B26" s="28" t="s">
        <v>14</v>
      </c>
      <c r="C26" s="46">
        <v>9.8</v>
      </c>
      <c r="D26" s="47">
        <f t="shared" si="0"/>
        <v>55.825</v>
      </c>
      <c r="E26" s="29">
        <v>64.25</v>
      </c>
      <c r="F26" s="47">
        <f t="shared" si="1"/>
        <v>12.85</v>
      </c>
      <c r="G26" s="23">
        <v>0</v>
      </c>
      <c r="H26" s="47">
        <f t="shared" si="2"/>
        <v>78.475</v>
      </c>
      <c r="I26" s="49" t="s">
        <v>19</v>
      </c>
      <c r="J26" s="50">
        <f t="shared" si="3"/>
        <v>15</v>
      </c>
      <c r="K26" s="50">
        <v>3.19</v>
      </c>
    </row>
    <row r="27" s="1" customFormat="1" ht="20.1" customHeight="1" spans="1:11">
      <c r="A27" s="51" t="s">
        <v>37</v>
      </c>
      <c r="B27" s="28" t="s">
        <v>14</v>
      </c>
      <c r="C27" s="46">
        <v>8.8</v>
      </c>
      <c r="D27" s="47">
        <f t="shared" si="0"/>
        <v>51.275</v>
      </c>
      <c r="E27" s="29">
        <v>0</v>
      </c>
      <c r="F27" s="47">
        <f t="shared" si="1"/>
        <v>0</v>
      </c>
      <c r="G27" s="23">
        <v>0</v>
      </c>
      <c r="H27" s="47">
        <f t="shared" si="2"/>
        <v>60.075</v>
      </c>
      <c r="I27" s="49"/>
      <c r="J27" s="50">
        <f t="shared" si="3"/>
        <v>29</v>
      </c>
      <c r="K27" s="50">
        <v>2.93</v>
      </c>
    </row>
    <row r="28" s="1" customFormat="1" ht="20.1" customHeight="1" spans="1:11">
      <c r="A28" s="51" t="s">
        <v>38</v>
      </c>
      <c r="B28" s="28" t="s">
        <v>14</v>
      </c>
      <c r="C28" s="46">
        <v>8.6</v>
      </c>
      <c r="D28" s="47">
        <f t="shared" si="0"/>
        <v>65.625</v>
      </c>
      <c r="E28" s="34">
        <v>54.75</v>
      </c>
      <c r="F28" s="47">
        <f t="shared" si="1"/>
        <v>10.95</v>
      </c>
      <c r="G28" s="23">
        <v>0</v>
      </c>
      <c r="H28" s="47">
        <f t="shared" si="2"/>
        <v>85.175</v>
      </c>
      <c r="I28" s="49"/>
      <c r="J28" s="50">
        <f t="shared" si="3"/>
        <v>11</v>
      </c>
      <c r="K28" s="50">
        <v>3.75</v>
      </c>
    </row>
    <row r="29" s="1" customFormat="1" ht="20.1" customHeight="1" spans="1:11">
      <c r="A29" s="51" t="s">
        <v>39</v>
      </c>
      <c r="B29" s="28" t="s">
        <v>14</v>
      </c>
      <c r="C29" s="46">
        <v>10</v>
      </c>
      <c r="D29" s="47">
        <f t="shared" si="0"/>
        <v>64.225</v>
      </c>
      <c r="E29" s="34">
        <v>68.5</v>
      </c>
      <c r="F29" s="47">
        <f t="shared" si="1"/>
        <v>13.7</v>
      </c>
      <c r="G29" s="23">
        <v>5</v>
      </c>
      <c r="H29" s="47">
        <f t="shared" si="2"/>
        <v>92.925</v>
      </c>
      <c r="I29" s="49"/>
      <c r="J29" s="50">
        <f t="shared" si="3"/>
        <v>6</v>
      </c>
      <c r="K29" s="50">
        <v>3.67</v>
      </c>
    </row>
    <row r="30" s="1" customFormat="1" ht="20.1" customHeight="1" spans="1:11">
      <c r="A30" s="51" t="s">
        <v>40</v>
      </c>
      <c r="B30" s="28" t="s">
        <v>14</v>
      </c>
      <c r="C30" s="46">
        <v>9</v>
      </c>
      <c r="D30" s="47">
        <f t="shared" si="0"/>
        <v>64.05</v>
      </c>
      <c r="E30" s="29">
        <v>53.8</v>
      </c>
      <c r="F30" s="47">
        <f t="shared" si="1"/>
        <v>10.76</v>
      </c>
      <c r="G30" s="23">
        <v>0</v>
      </c>
      <c r="H30" s="47">
        <f t="shared" si="2"/>
        <v>83.81</v>
      </c>
      <c r="I30" s="49"/>
      <c r="J30" s="50">
        <f t="shared" si="3"/>
        <v>12</v>
      </c>
      <c r="K30" s="50">
        <v>3.66</v>
      </c>
    </row>
    <row r="31" s="1" customFormat="1" ht="20.1" customHeight="1" spans="1:11">
      <c r="A31" s="51" t="s">
        <v>41</v>
      </c>
      <c r="B31" s="28" t="s">
        <v>14</v>
      </c>
      <c r="C31" s="46">
        <v>8.8</v>
      </c>
      <c r="D31" s="47">
        <f t="shared" si="0"/>
        <v>61.775</v>
      </c>
      <c r="E31" s="29">
        <v>29.65</v>
      </c>
      <c r="F31" s="47">
        <f t="shared" si="1"/>
        <v>5.93</v>
      </c>
      <c r="G31" s="23">
        <v>0</v>
      </c>
      <c r="H31" s="47">
        <f t="shared" si="2"/>
        <v>76.505</v>
      </c>
      <c r="I31" s="49"/>
      <c r="J31" s="50">
        <f t="shared" si="3"/>
        <v>18</v>
      </c>
      <c r="K31" s="50">
        <v>3.53</v>
      </c>
    </row>
    <row r="32" s="1" customFormat="1" ht="20.1" customHeight="1" spans="1:11">
      <c r="A32" s="21" t="s">
        <v>42</v>
      </c>
      <c r="B32" s="28" t="s">
        <v>14</v>
      </c>
      <c r="C32" s="46">
        <v>8.4</v>
      </c>
      <c r="D32" s="47">
        <f t="shared" si="0"/>
        <v>58.8</v>
      </c>
      <c r="E32" s="29">
        <v>32</v>
      </c>
      <c r="F32" s="47">
        <f t="shared" si="1"/>
        <v>6.4</v>
      </c>
      <c r="G32" s="23">
        <v>0</v>
      </c>
      <c r="H32" s="47">
        <f t="shared" si="2"/>
        <v>73.6</v>
      </c>
      <c r="I32" s="49"/>
      <c r="J32" s="50">
        <f t="shared" si="3"/>
        <v>21</v>
      </c>
      <c r="K32" s="50">
        <v>3.36</v>
      </c>
    </row>
    <row r="33" s="1" customFormat="1" ht="20.1" customHeight="1" spans="1:11">
      <c r="A33" s="51" t="s">
        <v>43</v>
      </c>
      <c r="B33" s="28" t="s">
        <v>14</v>
      </c>
      <c r="C33" s="46">
        <v>9.2</v>
      </c>
      <c r="D33" s="47">
        <f t="shared" si="0"/>
        <v>59.85</v>
      </c>
      <c r="E33" s="29">
        <v>0</v>
      </c>
      <c r="F33" s="47">
        <f t="shared" si="1"/>
        <v>0</v>
      </c>
      <c r="G33" s="23">
        <v>0</v>
      </c>
      <c r="H33" s="47">
        <f t="shared" si="2"/>
        <v>69.05</v>
      </c>
      <c r="I33" s="49"/>
      <c r="J33" s="50">
        <f t="shared" si="3"/>
        <v>24</v>
      </c>
      <c r="K33" s="50">
        <v>3.42</v>
      </c>
    </row>
    <row r="34" s="1" customFormat="1" ht="20.1" customHeight="1" spans="1:11">
      <c r="A34" s="21" t="s">
        <v>44</v>
      </c>
      <c r="B34" s="28" t="s">
        <v>14</v>
      </c>
      <c r="C34" s="46">
        <v>8.8</v>
      </c>
      <c r="D34" s="47">
        <f t="shared" si="0"/>
        <v>48.825</v>
      </c>
      <c r="E34" s="29">
        <v>0</v>
      </c>
      <c r="F34" s="47">
        <f t="shared" si="1"/>
        <v>0</v>
      </c>
      <c r="G34" s="23">
        <v>0</v>
      </c>
      <c r="H34" s="47">
        <f t="shared" si="2"/>
        <v>57.625</v>
      </c>
      <c r="I34" s="49"/>
      <c r="J34" s="50">
        <f t="shared" si="3"/>
        <v>31</v>
      </c>
      <c r="K34" s="50">
        <v>2.79</v>
      </c>
    </row>
    <row r="35" s="1" customFormat="1" ht="20.1" customHeight="1" spans="1:11">
      <c r="A35" s="51" t="s">
        <v>45</v>
      </c>
      <c r="B35" s="28" t="s">
        <v>14</v>
      </c>
      <c r="C35" s="46">
        <v>9.2</v>
      </c>
      <c r="D35" s="47">
        <f t="shared" si="0"/>
        <v>56</v>
      </c>
      <c r="E35" s="29">
        <v>34.85</v>
      </c>
      <c r="F35" s="47">
        <f t="shared" si="1"/>
        <v>6.97</v>
      </c>
      <c r="G35" s="23">
        <v>0</v>
      </c>
      <c r="H35" s="47">
        <f t="shared" si="2"/>
        <v>72.17</v>
      </c>
      <c r="I35" s="49"/>
      <c r="J35" s="50">
        <f t="shared" si="3"/>
        <v>23</v>
      </c>
      <c r="K35" s="50">
        <v>3.2</v>
      </c>
    </row>
    <row r="36" s="1" customFormat="1" ht="20.1" customHeight="1" spans="1:11">
      <c r="A36" s="51" t="s">
        <v>46</v>
      </c>
      <c r="B36" s="28" t="s">
        <v>14</v>
      </c>
      <c r="C36" s="46">
        <v>9.2</v>
      </c>
      <c r="D36" s="47">
        <f t="shared" si="0"/>
        <v>66.5</v>
      </c>
      <c r="E36" s="29">
        <v>8</v>
      </c>
      <c r="F36" s="47">
        <f t="shared" si="1"/>
        <v>1.6</v>
      </c>
      <c r="G36" s="23">
        <v>0</v>
      </c>
      <c r="H36" s="47">
        <f t="shared" si="2"/>
        <v>77.3</v>
      </c>
      <c r="I36" s="49"/>
      <c r="J36" s="50">
        <f t="shared" si="3"/>
        <v>17</v>
      </c>
      <c r="K36" s="50">
        <v>3.8</v>
      </c>
    </row>
    <row r="37" s="1" customFormat="1" ht="20.1" customHeight="1" spans="1:11">
      <c r="A37" s="21" t="s">
        <v>47</v>
      </c>
      <c r="B37" s="28" t="s">
        <v>14</v>
      </c>
      <c r="C37" s="46">
        <v>9</v>
      </c>
      <c r="D37" s="47">
        <f t="shared" si="0"/>
        <v>65.625</v>
      </c>
      <c r="E37" s="29">
        <v>28</v>
      </c>
      <c r="F37" s="47">
        <f t="shared" si="1"/>
        <v>5.6</v>
      </c>
      <c r="G37" s="23">
        <v>0</v>
      </c>
      <c r="H37" s="47">
        <f t="shared" si="2"/>
        <v>80.225</v>
      </c>
      <c r="I37" s="49"/>
      <c r="J37" s="50">
        <f t="shared" si="3"/>
        <v>14</v>
      </c>
      <c r="K37" s="50">
        <v>3.75</v>
      </c>
    </row>
  </sheetData>
  <mergeCells count="2">
    <mergeCell ref="A1:K1"/>
    <mergeCell ref="A2:K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topLeftCell="A40" workbookViewId="0">
      <selection activeCell="F57" sqref="F57"/>
    </sheetView>
  </sheetViews>
  <sheetFormatPr defaultColWidth="9" defaultRowHeight="13.5"/>
  <cols>
    <col min="1" max="2" width="15.5" style="35" customWidth="1"/>
    <col min="3" max="6" width="11.5583333333333" style="35" customWidth="1"/>
    <col min="7" max="7" width="8.55833333333333" style="36" customWidth="1"/>
    <col min="8" max="8" width="8.55833333333333" style="35" customWidth="1"/>
    <col min="9" max="9" width="12" style="35" customWidth="1"/>
    <col min="10" max="11" width="8.55833333333333" style="35" customWidth="1"/>
    <col min="12" max="16384" width="9" style="35"/>
  </cols>
  <sheetData>
    <row r="1" s="1" customFormat="1" ht="18.75" spans="1:11">
      <c r="A1" s="3" t="s">
        <v>48</v>
      </c>
      <c r="B1" s="4"/>
      <c r="C1" s="5"/>
      <c r="D1" s="6"/>
      <c r="E1" s="7"/>
      <c r="F1" s="7"/>
      <c r="G1" s="8"/>
      <c r="H1" s="6"/>
      <c r="I1" s="5"/>
      <c r="J1" s="7"/>
      <c r="K1" s="5"/>
    </row>
    <row r="2" s="1" customFormat="1" ht="36" spans="1:11">
      <c r="A2" s="12" t="s">
        <v>2</v>
      </c>
      <c r="B2" s="12" t="s">
        <v>3</v>
      </c>
      <c r="C2" s="13" t="s">
        <v>4</v>
      </c>
      <c r="D2" s="14" t="s">
        <v>5</v>
      </c>
      <c r="E2" s="14" t="s">
        <v>6</v>
      </c>
      <c r="F2" s="15" t="s">
        <v>7</v>
      </c>
      <c r="G2" s="16" t="s">
        <v>8</v>
      </c>
      <c r="H2" s="14" t="s">
        <v>9</v>
      </c>
      <c r="I2" s="13" t="s">
        <v>10</v>
      </c>
      <c r="J2" s="15" t="s">
        <v>11</v>
      </c>
      <c r="K2" s="13" t="s">
        <v>12</v>
      </c>
    </row>
    <row r="3" ht="17" customHeight="1" spans="1:11">
      <c r="A3" s="31" t="s">
        <v>49</v>
      </c>
      <c r="B3" s="27" t="s">
        <v>50</v>
      </c>
      <c r="C3" s="19">
        <v>9.6</v>
      </c>
      <c r="D3" s="20">
        <v>63.875</v>
      </c>
      <c r="E3" s="29">
        <v>68.75</v>
      </c>
      <c r="F3" s="20">
        <v>13.75</v>
      </c>
      <c r="G3" s="22">
        <v>4</v>
      </c>
      <c r="H3" s="20">
        <v>91.225</v>
      </c>
      <c r="I3" s="19"/>
      <c r="J3" s="19">
        <f>RANK(H3,H:H)</f>
        <v>8</v>
      </c>
      <c r="K3" s="20">
        <v>3.65</v>
      </c>
    </row>
    <row r="4" ht="17" customHeight="1" spans="1:11">
      <c r="A4" s="31" t="s">
        <v>51</v>
      </c>
      <c r="B4" s="27" t="s">
        <v>50</v>
      </c>
      <c r="C4" s="19">
        <v>8.6</v>
      </c>
      <c r="D4" s="20">
        <v>54.075</v>
      </c>
      <c r="E4" s="29">
        <v>7.5</v>
      </c>
      <c r="F4" s="20">
        <v>1.5</v>
      </c>
      <c r="G4" s="22">
        <v>4</v>
      </c>
      <c r="H4" s="20">
        <v>68.175</v>
      </c>
      <c r="I4" s="19"/>
      <c r="J4" s="19">
        <f t="shared" ref="J4:J35" si="0">RANK(H4,H:H)</f>
        <v>38</v>
      </c>
      <c r="K4" s="20">
        <v>3.09</v>
      </c>
    </row>
    <row r="5" ht="17" customHeight="1" spans="1:11">
      <c r="A5" s="31" t="s">
        <v>52</v>
      </c>
      <c r="B5" s="27" t="s">
        <v>50</v>
      </c>
      <c r="C5" s="19">
        <v>8.2</v>
      </c>
      <c r="D5" s="20">
        <v>65.1</v>
      </c>
      <c r="E5" s="29">
        <v>60.5</v>
      </c>
      <c r="F5" s="20">
        <v>12.1</v>
      </c>
      <c r="G5" s="22">
        <v>4</v>
      </c>
      <c r="H5" s="20">
        <v>89.4</v>
      </c>
      <c r="I5" s="19"/>
      <c r="J5" s="19">
        <f t="shared" si="0"/>
        <v>10</v>
      </c>
      <c r="K5" s="20">
        <v>3.72</v>
      </c>
    </row>
    <row r="6" ht="17" customHeight="1" spans="1:11">
      <c r="A6" s="31" t="s">
        <v>53</v>
      </c>
      <c r="B6" s="27" t="s">
        <v>50</v>
      </c>
      <c r="C6" s="19">
        <v>9.2</v>
      </c>
      <c r="D6" s="20">
        <v>43.75</v>
      </c>
      <c r="E6" s="29">
        <v>8.75</v>
      </c>
      <c r="F6" s="20">
        <v>1.75</v>
      </c>
      <c r="G6" s="22">
        <v>4</v>
      </c>
      <c r="H6" s="20">
        <v>58.7</v>
      </c>
      <c r="I6" s="19"/>
      <c r="J6" s="19">
        <f t="shared" si="0"/>
        <v>47</v>
      </c>
      <c r="K6" s="20">
        <v>2.5</v>
      </c>
    </row>
    <row r="7" ht="17" customHeight="1" spans="1:11">
      <c r="A7" s="31" t="s">
        <v>54</v>
      </c>
      <c r="B7" s="27" t="s">
        <v>50</v>
      </c>
      <c r="C7" s="19">
        <v>8.2</v>
      </c>
      <c r="D7" s="20">
        <v>59.15</v>
      </c>
      <c r="E7" s="29">
        <v>73.1</v>
      </c>
      <c r="F7" s="20">
        <v>14.62</v>
      </c>
      <c r="G7" s="22">
        <v>4</v>
      </c>
      <c r="H7" s="20">
        <v>85.97</v>
      </c>
      <c r="I7" s="19"/>
      <c r="J7" s="19">
        <f t="shared" si="0"/>
        <v>15</v>
      </c>
      <c r="K7" s="20">
        <v>3.38</v>
      </c>
    </row>
    <row r="8" ht="17" customHeight="1" spans="1:11">
      <c r="A8" s="31" t="s">
        <v>55</v>
      </c>
      <c r="B8" s="27" t="s">
        <v>50</v>
      </c>
      <c r="C8" s="19">
        <v>8.4</v>
      </c>
      <c r="D8" s="20">
        <v>59.85</v>
      </c>
      <c r="E8" s="29">
        <v>72.25</v>
      </c>
      <c r="F8" s="20">
        <v>14.45</v>
      </c>
      <c r="G8" s="22">
        <v>5</v>
      </c>
      <c r="H8" s="20">
        <v>87.7</v>
      </c>
      <c r="I8" s="19"/>
      <c r="J8" s="19">
        <f t="shared" si="0"/>
        <v>13</v>
      </c>
      <c r="K8" s="20">
        <v>3.42</v>
      </c>
    </row>
    <row r="9" ht="17" customHeight="1" spans="1:11">
      <c r="A9" s="31" t="s">
        <v>56</v>
      </c>
      <c r="B9" s="27" t="s">
        <v>50</v>
      </c>
      <c r="C9" s="19">
        <v>8.6</v>
      </c>
      <c r="D9" s="20">
        <v>50.4</v>
      </c>
      <c r="E9" s="29">
        <v>22.5</v>
      </c>
      <c r="F9" s="20">
        <v>4.5</v>
      </c>
      <c r="G9" s="22">
        <v>4</v>
      </c>
      <c r="H9" s="20">
        <v>67.5</v>
      </c>
      <c r="I9" s="19"/>
      <c r="J9" s="19">
        <f t="shared" si="0"/>
        <v>40</v>
      </c>
      <c r="K9" s="20">
        <v>2.88</v>
      </c>
    </row>
    <row r="10" ht="17" customHeight="1" spans="1:11">
      <c r="A10" s="31" t="s">
        <v>57</v>
      </c>
      <c r="B10" s="21" t="s">
        <v>50</v>
      </c>
      <c r="C10" s="19">
        <v>8.8</v>
      </c>
      <c r="D10" s="20">
        <v>56.175</v>
      </c>
      <c r="E10" s="29">
        <v>49</v>
      </c>
      <c r="F10" s="20">
        <v>9.8</v>
      </c>
      <c r="G10" s="22">
        <v>5</v>
      </c>
      <c r="H10" s="20">
        <v>79.775</v>
      </c>
      <c r="I10" s="19"/>
      <c r="J10" s="19">
        <f t="shared" si="0"/>
        <v>23</v>
      </c>
      <c r="K10" s="20">
        <v>3.21</v>
      </c>
    </row>
    <row r="11" ht="17" customHeight="1" spans="1:11">
      <c r="A11" s="31" t="s">
        <v>58</v>
      </c>
      <c r="B11" s="27" t="s">
        <v>50</v>
      </c>
      <c r="C11" s="19">
        <v>10</v>
      </c>
      <c r="D11" s="20">
        <v>66.5</v>
      </c>
      <c r="E11" s="29">
        <v>90</v>
      </c>
      <c r="F11" s="20">
        <v>18</v>
      </c>
      <c r="G11" s="22">
        <v>5</v>
      </c>
      <c r="H11" s="20">
        <v>99.5</v>
      </c>
      <c r="I11" s="19"/>
      <c r="J11" s="19">
        <f t="shared" si="0"/>
        <v>2</v>
      </c>
      <c r="K11" s="20">
        <v>3.8</v>
      </c>
    </row>
    <row r="12" ht="17" customHeight="1" spans="1:11">
      <c r="A12" s="33" t="s">
        <v>59</v>
      </c>
      <c r="B12" s="27" t="s">
        <v>50</v>
      </c>
      <c r="C12" s="19">
        <v>9.8</v>
      </c>
      <c r="D12" s="20">
        <v>57.925</v>
      </c>
      <c r="E12" s="29">
        <v>75.5</v>
      </c>
      <c r="F12" s="20">
        <v>15.1</v>
      </c>
      <c r="G12" s="22">
        <v>5</v>
      </c>
      <c r="H12" s="20">
        <v>87.825</v>
      </c>
      <c r="I12" s="19"/>
      <c r="J12" s="19">
        <f t="shared" si="0"/>
        <v>12</v>
      </c>
      <c r="K12" s="20">
        <v>3.31</v>
      </c>
    </row>
    <row r="13" ht="17" customHeight="1" spans="1:11">
      <c r="A13" s="33" t="s">
        <v>60</v>
      </c>
      <c r="B13" s="27" t="s">
        <v>50</v>
      </c>
      <c r="C13" s="19">
        <v>8.4</v>
      </c>
      <c r="D13" s="20">
        <v>53.2</v>
      </c>
      <c r="E13" s="29">
        <v>43.5</v>
      </c>
      <c r="F13" s="20">
        <v>8.7</v>
      </c>
      <c r="G13" s="22">
        <v>5</v>
      </c>
      <c r="H13" s="20">
        <v>75.3</v>
      </c>
      <c r="I13" s="19"/>
      <c r="J13" s="19">
        <f t="shared" si="0"/>
        <v>33</v>
      </c>
      <c r="K13" s="20">
        <v>3.04</v>
      </c>
    </row>
    <row r="14" ht="17" customHeight="1" spans="1:11">
      <c r="A14" s="31" t="s">
        <v>61</v>
      </c>
      <c r="B14" s="27" t="s">
        <v>50</v>
      </c>
      <c r="C14" s="19">
        <v>9.6</v>
      </c>
      <c r="D14" s="20">
        <v>50.925</v>
      </c>
      <c r="E14" s="29">
        <v>64.7</v>
      </c>
      <c r="F14" s="20">
        <v>12.94</v>
      </c>
      <c r="G14" s="22">
        <v>4</v>
      </c>
      <c r="H14" s="20">
        <v>77.465</v>
      </c>
      <c r="I14" s="19"/>
      <c r="J14" s="19">
        <f t="shared" si="0"/>
        <v>29</v>
      </c>
      <c r="K14" s="20">
        <v>2.91</v>
      </c>
    </row>
    <row r="15" ht="17" customHeight="1" spans="1:11">
      <c r="A15" s="31" t="s">
        <v>62</v>
      </c>
      <c r="B15" s="27" t="s">
        <v>50</v>
      </c>
      <c r="C15" s="19">
        <v>9.4</v>
      </c>
      <c r="D15" s="20">
        <v>48.825</v>
      </c>
      <c r="E15" s="29">
        <v>24</v>
      </c>
      <c r="F15" s="20">
        <v>4.8</v>
      </c>
      <c r="G15" s="22">
        <v>4</v>
      </c>
      <c r="H15" s="20">
        <v>67.025</v>
      </c>
      <c r="I15" s="19"/>
      <c r="J15" s="19">
        <f t="shared" si="0"/>
        <v>41</v>
      </c>
      <c r="K15" s="20">
        <v>2.79</v>
      </c>
    </row>
    <row r="16" ht="17" customHeight="1" spans="1:11">
      <c r="A16" s="31" t="s">
        <v>63</v>
      </c>
      <c r="B16" s="27" t="s">
        <v>50</v>
      </c>
      <c r="C16" s="19">
        <v>9.8</v>
      </c>
      <c r="D16" s="20">
        <v>59.85</v>
      </c>
      <c r="E16" s="29">
        <v>67.6</v>
      </c>
      <c r="F16" s="20">
        <v>13.52</v>
      </c>
      <c r="G16" s="22">
        <v>5</v>
      </c>
      <c r="H16" s="20">
        <v>88.17</v>
      </c>
      <c r="I16" s="19"/>
      <c r="J16" s="19">
        <f t="shared" si="0"/>
        <v>11</v>
      </c>
      <c r="K16" s="20">
        <v>3.42</v>
      </c>
    </row>
    <row r="17" ht="17" customHeight="1" spans="1:11">
      <c r="A17" s="31" t="s">
        <v>64</v>
      </c>
      <c r="B17" s="27" t="s">
        <v>50</v>
      </c>
      <c r="C17" s="19">
        <v>9.4</v>
      </c>
      <c r="D17" s="20">
        <v>56.175</v>
      </c>
      <c r="E17" s="34">
        <v>72</v>
      </c>
      <c r="F17" s="20">
        <v>14.4</v>
      </c>
      <c r="G17" s="22">
        <v>4</v>
      </c>
      <c r="H17" s="20">
        <v>83.975</v>
      </c>
      <c r="I17" s="19"/>
      <c r="J17" s="19">
        <f t="shared" si="0"/>
        <v>16</v>
      </c>
      <c r="K17" s="20">
        <v>3.21</v>
      </c>
    </row>
    <row r="18" ht="17" customHeight="1" spans="1:11">
      <c r="A18" s="31" t="s">
        <v>65</v>
      </c>
      <c r="B18" s="27" t="s">
        <v>50</v>
      </c>
      <c r="C18" s="19">
        <v>8.8</v>
      </c>
      <c r="D18" s="20">
        <v>23.975</v>
      </c>
      <c r="E18" s="29">
        <v>19</v>
      </c>
      <c r="F18" s="20">
        <v>3.8</v>
      </c>
      <c r="G18" s="22">
        <v>4</v>
      </c>
      <c r="H18" s="20">
        <v>40.575</v>
      </c>
      <c r="I18" s="19" t="s">
        <v>19</v>
      </c>
      <c r="J18" s="19">
        <f t="shared" si="0"/>
        <v>58</v>
      </c>
      <c r="K18" s="20">
        <v>1.37</v>
      </c>
    </row>
    <row r="19" ht="17" customHeight="1" spans="1:11">
      <c r="A19" s="31" t="s">
        <v>66</v>
      </c>
      <c r="B19" s="27" t="s">
        <v>50</v>
      </c>
      <c r="C19" s="19">
        <v>9.2</v>
      </c>
      <c r="D19" s="20">
        <v>32.375</v>
      </c>
      <c r="E19" s="29">
        <v>23</v>
      </c>
      <c r="F19" s="20">
        <v>4.6</v>
      </c>
      <c r="G19" s="22">
        <v>4</v>
      </c>
      <c r="H19" s="20">
        <v>50.175</v>
      </c>
      <c r="I19" s="19" t="s">
        <v>19</v>
      </c>
      <c r="J19" s="19">
        <f t="shared" si="0"/>
        <v>54</v>
      </c>
      <c r="K19" s="20">
        <v>1.85</v>
      </c>
    </row>
    <row r="20" ht="17" customHeight="1" spans="1:11">
      <c r="A20" s="31" t="s">
        <v>67</v>
      </c>
      <c r="B20" s="32" t="s">
        <v>50</v>
      </c>
      <c r="C20" s="19">
        <v>9.2</v>
      </c>
      <c r="D20" s="20">
        <v>61.075</v>
      </c>
      <c r="E20" s="29">
        <v>24.5</v>
      </c>
      <c r="F20" s="20">
        <v>4.9</v>
      </c>
      <c r="G20" s="22">
        <v>4</v>
      </c>
      <c r="H20" s="20">
        <v>79.175</v>
      </c>
      <c r="I20" s="19"/>
      <c r="J20" s="19">
        <f t="shared" si="0"/>
        <v>24</v>
      </c>
      <c r="K20" s="20">
        <v>3.49</v>
      </c>
    </row>
    <row r="21" ht="17" customHeight="1" spans="1:11">
      <c r="A21" s="53" t="s">
        <v>68</v>
      </c>
      <c r="B21" s="32" t="s">
        <v>50</v>
      </c>
      <c r="C21" s="19">
        <v>0</v>
      </c>
      <c r="D21" s="20">
        <v>57.575</v>
      </c>
      <c r="E21" s="29">
        <v>0</v>
      </c>
      <c r="F21" s="20">
        <v>0</v>
      </c>
      <c r="G21" s="22">
        <v>0</v>
      </c>
      <c r="H21" s="20">
        <v>57.575</v>
      </c>
      <c r="I21" s="19" t="s">
        <v>19</v>
      </c>
      <c r="J21" s="19">
        <f t="shared" si="0"/>
        <v>48</v>
      </c>
      <c r="K21" s="20">
        <v>3.29</v>
      </c>
    </row>
    <row r="22" spans="1:11">
      <c r="A22" s="27" t="s">
        <v>69</v>
      </c>
      <c r="B22" s="21" t="s">
        <v>70</v>
      </c>
      <c r="C22" s="21">
        <v>8.2</v>
      </c>
      <c r="D22" s="20">
        <v>27.65</v>
      </c>
      <c r="E22" s="29">
        <v>0</v>
      </c>
      <c r="F22" s="20">
        <v>0</v>
      </c>
      <c r="G22" s="23">
        <v>0</v>
      </c>
      <c r="H22" s="20">
        <v>35.85</v>
      </c>
      <c r="I22" s="30" t="s">
        <v>19</v>
      </c>
      <c r="J22" s="19">
        <f t="shared" si="0"/>
        <v>59</v>
      </c>
      <c r="K22" s="19">
        <v>1.58</v>
      </c>
    </row>
    <row r="23" spans="1:11">
      <c r="A23" s="27" t="s">
        <v>71</v>
      </c>
      <c r="B23" s="21" t="s">
        <v>70</v>
      </c>
      <c r="C23" s="21">
        <v>8.2</v>
      </c>
      <c r="D23" s="20">
        <v>5.95</v>
      </c>
      <c r="E23" s="29">
        <v>0</v>
      </c>
      <c r="F23" s="20">
        <v>0</v>
      </c>
      <c r="G23" s="23">
        <v>0</v>
      </c>
      <c r="H23" s="20">
        <v>14.15</v>
      </c>
      <c r="I23" s="30" t="s">
        <v>19</v>
      </c>
      <c r="J23" s="19">
        <f t="shared" si="0"/>
        <v>60</v>
      </c>
      <c r="K23" s="19">
        <v>0.34</v>
      </c>
    </row>
    <row r="24" spans="1:11">
      <c r="A24" s="27" t="s">
        <v>72</v>
      </c>
      <c r="B24" s="21" t="s">
        <v>70</v>
      </c>
      <c r="C24" s="21">
        <v>8.8</v>
      </c>
      <c r="D24" s="20">
        <v>63</v>
      </c>
      <c r="E24" s="29">
        <v>42.25</v>
      </c>
      <c r="F24" s="20">
        <v>8.45</v>
      </c>
      <c r="G24" s="23">
        <v>0</v>
      </c>
      <c r="H24" s="20">
        <v>80.25</v>
      </c>
      <c r="I24" s="19"/>
      <c r="J24" s="19">
        <f t="shared" si="0"/>
        <v>22</v>
      </c>
      <c r="K24" s="19">
        <v>3.6</v>
      </c>
    </row>
    <row r="25" spans="1:11">
      <c r="A25" s="27" t="s">
        <v>73</v>
      </c>
      <c r="B25" s="21" t="s">
        <v>70</v>
      </c>
      <c r="C25" s="21">
        <v>9.6</v>
      </c>
      <c r="D25" s="20">
        <v>64.225</v>
      </c>
      <c r="E25" s="29">
        <v>48.25</v>
      </c>
      <c r="F25" s="20">
        <v>9.65</v>
      </c>
      <c r="G25" s="23">
        <v>0</v>
      </c>
      <c r="H25" s="20">
        <v>83.475</v>
      </c>
      <c r="I25" s="19"/>
      <c r="J25" s="19">
        <f t="shared" si="0"/>
        <v>17</v>
      </c>
      <c r="K25" s="19">
        <v>3.67</v>
      </c>
    </row>
    <row r="26" spans="1:11">
      <c r="A26" s="27" t="s">
        <v>74</v>
      </c>
      <c r="B26" s="21" t="s">
        <v>70</v>
      </c>
      <c r="C26" s="21">
        <v>9.4</v>
      </c>
      <c r="D26" s="20">
        <v>51.8</v>
      </c>
      <c r="E26" s="29">
        <v>24</v>
      </c>
      <c r="F26" s="20">
        <v>4.8</v>
      </c>
      <c r="G26" s="23">
        <v>0</v>
      </c>
      <c r="H26" s="20">
        <v>66</v>
      </c>
      <c r="I26" s="19"/>
      <c r="J26" s="19">
        <f t="shared" si="0"/>
        <v>44</v>
      </c>
      <c r="K26" s="19">
        <v>2.96</v>
      </c>
    </row>
    <row r="27" spans="1:11">
      <c r="A27" s="27" t="s">
        <v>75</v>
      </c>
      <c r="B27" s="21" t="s">
        <v>70</v>
      </c>
      <c r="C27" s="21">
        <v>8.6</v>
      </c>
      <c r="D27" s="20">
        <v>50.75</v>
      </c>
      <c r="E27" s="29">
        <v>0</v>
      </c>
      <c r="F27" s="20">
        <v>0</v>
      </c>
      <c r="G27" s="23">
        <v>0</v>
      </c>
      <c r="H27" s="20">
        <v>59.35</v>
      </c>
      <c r="I27" s="19"/>
      <c r="J27" s="19">
        <f t="shared" si="0"/>
        <v>46</v>
      </c>
      <c r="K27" s="19">
        <v>2.9</v>
      </c>
    </row>
    <row r="28" spans="1:11">
      <c r="A28" s="27" t="s">
        <v>76</v>
      </c>
      <c r="B28" s="21" t="s">
        <v>70</v>
      </c>
      <c r="C28" s="21">
        <v>8.8</v>
      </c>
      <c r="D28" s="20">
        <v>53.55</v>
      </c>
      <c r="E28" s="29">
        <v>21.2</v>
      </c>
      <c r="F28" s="20">
        <v>4.24</v>
      </c>
      <c r="G28" s="23">
        <v>0</v>
      </c>
      <c r="H28" s="20">
        <v>66.59</v>
      </c>
      <c r="I28" s="19"/>
      <c r="J28" s="19">
        <f t="shared" si="0"/>
        <v>42</v>
      </c>
      <c r="K28" s="19">
        <v>3.06</v>
      </c>
    </row>
    <row r="29" spans="1:11">
      <c r="A29" s="27" t="s">
        <v>77</v>
      </c>
      <c r="B29" s="21" t="s">
        <v>70</v>
      </c>
      <c r="C29" s="21">
        <v>10</v>
      </c>
      <c r="D29" s="20">
        <v>57.4</v>
      </c>
      <c r="E29" s="29">
        <v>46.25</v>
      </c>
      <c r="F29" s="20">
        <v>9.25</v>
      </c>
      <c r="G29" s="23">
        <v>0</v>
      </c>
      <c r="H29" s="20">
        <v>76.65</v>
      </c>
      <c r="I29" s="19" t="s">
        <v>19</v>
      </c>
      <c r="J29" s="19">
        <f t="shared" si="0"/>
        <v>30</v>
      </c>
      <c r="K29" s="19">
        <v>3.28</v>
      </c>
    </row>
    <row r="30" spans="1:11">
      <c r="A30" s="27" t="s">
        <v>78</v>
      </c>
      <c r="B30" s="21" t="s">
        <v>70</v>
      </c>
      <c r="C30" s="21">
        <v>9.6</v>
      </c>
      <c r="D30" s="20">
        <v>64.225</v>
      </c>
      <c r="E30" s="29">
        <v>45.25</v>
      </c>
      <c r="F30" s="20">
        <v>9.05</v>
      </c>
      <c r="G30" s="23">
        <v>0</v>
      </c>
      <c r="H30" s="20">
        <v>82.875</v>
      </c>
      <c r="I30" s="19"/>
      <c r="J30" s="19">
        <f t="shared" si="0"/>
        <v>18</v>
      </c>
      <c r="K30" s="19">
        <v>3.67</v>
      </c>
    </row>
    <row r="31" spans="1:11">
      <c r="A31" s="27" t="s">
        <v>79</v>
      </c>
      <c r="B31" s="21" t="s">
        <v>70</v>
      </c>
      <c r="C31" s="21">
        <v>9.4</v>
      </c>
      <c r="D31" s="20">
        <v>60.55</v>
      </c>
      <c r="E31" s="29">
        <v>38</v>
      </c>
      <c r="F31" s="20">
        <v>7.6</v>
      </c>
      <c r="G31" s="23">
        <v>0</v>
      </c>
      <c r="H31" s="20">
        <v>77.55</v>
      </c>
      <c r="I31" s="19"/>
      <c r="J31" s="19">
        <f t="shared" si="0"/>
        <v>28</v>
      </c>
      <c r="K31" s="19">
        <v>3.46</v>
      </c>
    </row>
    <row r="32" spans="1:11">
      <c r="A32" s="27" t="s">
        <v>80</v>
      </c>
      <c r="B32" s="21" t="s">
        <v>70</v>
      </c>
      <c r="C32" s="21">
        <v>9.6</v>
      </c>
      <c r="D32" s="20">
        <v>55.125</v>
      </c>
      <c r="E32" s="29">
        <v>32</v>
      </c>
      <c r="F32" s="20">
        <v>6.4</v>
      </c>
      <c r="G32" s="23">
        <v>0</v>
      </c>
      <c r="H32" s="20">
        <v>71.125</v>
      </c>
      <c r="I32" s="19"/>
      <c r="J32" s="19">
        <f t="shared" si="0"/>
        <v>37</v>
      </c>
      <c r="K32" s="19">
        <v>3.15</v>
      </c>
    </row>
    <row r="33" spans="1:11">
      <c r="A33" s="27" t="s">
        <v>81</v>
      </c>
      <c r="B33" s="21" t="s">
        <v>70</v>
      </c>
      <c r="C33" s="21">
        <v>9.4</v>
      </c>
      <c r="D33" s="20">
        <v>56.7</v>
      </c>
      <c r="E33" s="29">
        <v>45.5</v>
      </c>
      <c r="F33" s="20">
        <v>9.1</v>
      </c>
      <c r="G33" s="23">
        <v>0</v>
      </c>
      <c r="H33" s="20">
        <v>75.2</v>
      </c>
      <c r="I33" s="19"/>
      <c r="J33" s="19">
        <f t="shared" si="0"/>
        <v>34</v>
      </c>
      <c r="K33" s="19">
        <v>3.24</v>
      </c>
    </row>
    <row r="34" spans="1:11">
      <c r="A34" s="27" t="s">
        <v>82</v>
      </c>
      <c r="B34" s="21" t="s">
        <v>70</v>
      </c>
      <c r="C34" s="21">
        <v>10</v>
      </c>
      <c r="D34" s="20">
        <v>62.475</v>
      </c>
      <c r="E34" s="29">
        <v>68.5</v>
      </c>
      <c r="F34" s="20">
        <v>13.7</v>
      </c>
      <c r="G34" s="23">
        <v>0</v>
      </c>
      <c r="H34" s="20">
        <v>86.175</v>
      </c>
      <c r="I34" s="19"/>
      <c r="J34" s="19">
        <f t="shared" si="0"/>
        <v>14</v>
      </c>
      <c r="K34" s="19">
        <v>3.57</v>
      </c>
    </row>
    <row r="35" spans="1:11">
      <c r="A35" s="27" t="s">
        <v>83</v>
      </c>
      <c r="B35" s="21" t="s">
        <v>70</v>
      </c>
      <c r="C35" s="21">
        <v>9</v>
      </c>
      <c r="D35" s="20">
        <v>63.7</v>
      </c>
      <c r="E35" s="29">
        <v>28.75</v>
      </c>
      <c r="F35" s="20">
        <v>5.75</v>
      </c>
      <c r="G35" s="23">
        <v>0</v>
      </c>
      <c r="H35" s="20">
        <v>78.45</v>
      </c>
      <c r="I35" s="19"/>
      <c r="J35" s="19">
        <f t="shared" si="0"/>
        <v>25</v>
      </c>
      <c r="K35" s="19">
        <v>3.64</v>
      </c>
    </row>
    <row r="36" spans="1:11">
      <c r="A36" s="27" t="s">
        <v>84</v>
      </c>
      <c r="B36" s="21" t="s">
        <v>70</v>
      </c>
      <c r="C36" s="21">
        <v>9.8</v>
      </c>
      <c r="D36" s="20">
        <v>60.2</v>
      </c>
      <c r="E36" s="29">
        <v>38.4</v>
      </c>
      <c r="F36" s="20">
        <v>7.68</v>
      </c>
      <c r="G36" s="23">
        <v>0</v>
      </c>
      <c r="H36" s="20">
        <v>77.68</v>
      </c>
      <c r="I36" s="19"/>
      <c r="J36" s="19">
        <f t="shared" ref="J36:J62" si="1">RANK(H36,H:H)</f>
        <v>27</v>
      </c>
      <c r="K36" s="19">
        <v>3.44</v>
      </c>
    </row>
    <row r="37" spans="1:11">
      <c r="A37" s="27" t="s">
        <v>85</v>
      </c>
      <c r="B37" s="21" t="s">
        <v>70</v>
      </c>
      <c r="C37" s="21">
        <v>8.8</v>
      </c>
      <c r="D37" s="20">
        <v>43.225</v>
      </c>
      <c r="E37" s="29">
        <v>9</v>
      </c>
      <c r="F37" s="20">
        <v>1.8</v>
      </c>
      <c r="G37" s="23">
        <v>0</v>
      </c>
      <c r="H37" s="20">
        <v>53.825</v>
      </c>
      <c r="I37" s="19"/>
      <c r="J37" s="19">
        <f t="shared" si="1"/>
        <v>50</v>
      </c>
      <c r="K37" s="19">
        <v>2.47</v>
      </c>
    </row>
    <row r="38" spans="1:11">
      <c r="A38" s="27" t="s">
        <v>86</v>
      </c>
      <c r="B38" s="21" t="s">
        <v>70</v>
      </c>
      <c r="C38" s="21">
        <v>9.2</v>
      </c>
      <c r="D38" s="20">
        <v>47.775</v>
      </c>
      <c r="E38" s="29">
        <v>54.2</v>
      </c>
      <c r="F38" s="20">
        <v>10.84</v>
      </c>
      <c r="G38" s="23">
        <v>0</v>
      </c>
      <c r="H38" s="20">
        <v>67.815</v>
      </c>
      <c r="I38" s="19"/>
      <c r="J38" s="19">
        <f t="shared" si="1"/>
        <v>39</v>
      </c>
      <c r="K38" s="19">
        <v>2.73</v>
      </c>
    </row>
    <row r="39" spans="1:11">
      <c r="A39" s="27" t="s">
        <v>87</v>
      </c>
      <c r="B39" s="21" t="s">
        <v>70</v>
      </c>
      <c r="C39" s="21">
        <v>9.8</v>
      </c>
      <c r="D39" s="20">
        <v>59.15</v>
      </c>
      <c r="E39" s="29">
        <v>64.5</v>
      </c>
      <c r="F39" s="20">
        <v>12.9</v>
      </c>
      <c r="G39" s="23">
        <v>0</v>
      </c>
      <c r="H39" s="20">
        <v>81.85</v>
      </c>
      <c r="I39" s="19"/>
      <c r="J39" s="19">
        <f t="shared" si="1"/>
        <v>20</v>
      </c>
      <c r="K39" s="19">
        <v>3.38</v>
      </c>
    </row>
    <row r="40" spans="1:11">
      <c r="A40" s="27" t="s">
        <v>88</v>
      </c>
      <c r="B40" s="21" t="s">
        <v>70</v>
      </c>
      <c r="C40" s="21">
        <v>8.6</v>
      </c>
      <c r="D40" s="20">
        <v>40.075</v>
      </c>
      <c r="E40" s="29">
        <v>10.5</v>
      </c>
      <c r="F40" s="20">
        <v>2.1</v>
      </c>
      <c r="G40" s="23">
        <v>0</v>
      </c>
      <c r="H40" s="20">
        <v>50.775</v>
      </c>
      <c r="I40" s="19" t="s">
        <v>19</v>
      </c>
      <c r="J40" s="19">
        <f t="shared" si="1"/>
        <v>51</v>
      </c>
      <c r="K40" s="19">
        <v>2.29</v>
      </c>
    </row>
    <row r="41" spans="1:11">
      <c r="A41" s="27" t="s">
        <v>89</v>
      </c>
      <c r="B41" s="21" t="s">
        <v>70</v>
      </c>
      <c r="C41" s="21">
        <v>9</v>
      </c>
      <c r="D41" s="20">
        <v>54.425</v>
      </c>
      <c r="E41" s="29">
        <v>14</v>
      </c>
      <c r="F41" s="20">
        <v>2.8</v>
      </c>
      <c r="G41" s="23">
        <v>0</v>
      </c>
      <c r="H41" s="20">
        <v>66.225</v>
      </c>
      <c r="I41" s="19"/>
      <c r="J41" s="19">
        <f t="shared" si="1"/>
        <v>43</v>
      </c>
      <c r="K41" s="19">
        <v>3.11</v>
      </c>
    </row>
    <row r="42" spans="1:11">
      <c r="A42" s="17" t="s">
        <v>90</v>
      </c>
      <c r="B42" s="37" t="s">
        <v>91</v>
      </c>
      <c r="C42" s="19">
        <v>8.6</v>
      </c>
      <c r="D42" s="20">
        <v>37.8</v>
      </c>
      <c r="E42" s="29">
        <v>1.5</v>
      </c>
      <c r="F42" s="20">
        <v>0.3</v>
      </c>
      <c r="G42" s="22">
        <v>4</v>
      </c>
      <c r="H42" s="20">
        <v>50.7</v>
      </c>
      <c r="I42" s="19" t="s">
        <v>19</v>
      </c>
      <c r="J42" s="19">
        <f t="shared" si="1"/>
        <v>52</v>
      </c>
      <c r="K42" s="20">
        <v>2.16</v>
      </c>
    </row>
    <row r="43" spans="1:11">
      <c r="A43" s="17" t="s">
        <v>92</v>
      </c>
      <c r="B43" s="37" t="s">
        <v>91</v>
      </c>
      <c r="C43" s="19">
        <v>8.4</v>
      </c>
      <c r="D43" s="20">
        <v>58.8</v>
      </c>
      <c r="E43" s="29">
        <v>30.5</v>
      </c>
      <c r="F43" s="20">
        <v>6.1</v>
      </c>
      <c r="G43" s="23">
        <v>5</v>
      </c>
      <c r="H43" s="20">
        <v>78.3</v>
      </c>
      <c r="I43" s="19"/>
      <c r="J43" s="19">
        <f t="shared" si="1"/>
        <v>26</v>
      </c>
      <c r="K43" s="20">
        <v>3.36</v>
      </c>
    </row>
    <row r="44" spans="1:11">
      <c r="A44" s="17" t="s">
        <v>93</v>
      </c>
      <c r="B44" s="37" t="s">
        <v>91</v>
      </c>
      <c r="C44" s="19">
        <v>8.8</v>
      </c>
      <c r="D44" s="20">
        <v>54.25</v>
      </c>
      <c r="E44" s="34">
        <v>43</v>
      </c>
      <c r="F44" s="20">
        <v>8.6</v>
      </c>
      <c r="G44" s="22">
        <v>4</v>
      </c>
      <c r="H44" s="20">
        <v>75.65</v>
      </c>
      <c r="I44" s="19"/>
      <c r="J44" s="19">
        <f t="shared" si="1"/>
        <v>32</v>
      </c>
      <c r="K44" s="20">
        <v>3.1</v>
      </c>
    </row>
    <row r="45" spans="1:11">
      <c r="A45" s="17" t="s">
        <v>94</v>
      </c>
      <c r="B45" s="37" t="s">
        <v>91</v>
      </c>
      <c r="C45" s="19">
        <v>8.2</v>
      </c>
      <c r="D45" s="20">
        <v>47.425</v>
      </c>
      <c r="E45" s="29">
        <v>17.5</v>
      </c>
      <c r="F45" s="20">
        <v>3.5</v>
      </c>
      <c r="G45" s="22">
        <v>4</v>
      </c>
      <c r="H45" s="20">
        <v>63.125</v>
      </c>
      <c r="I45" s="19"/>
      <c r="J45" s="19">
        <f t="shared" si="1"/>
        <v>45</v>
      </c>
      <c r="K45" s="20">
        <v>2.71</v>
      </c>
    </row>
    <row r="46" spans="1:11">
      <c r="A46" s="17" t="s">
        <v>95</v>
      </c>
      <c r="B46" s="37" t="s">
        <v>91</v>
      </c>
      <c r="C46" s="19">
        <v>8.6</v>
      </c>
      <c r="D46" s="20">
        <v>35.175</v>
      </c>
      <c r="E46" s="29">
        <v>1.5</v>
      </c>
      <c r="F46" s="20">
        <v>0.3</v>
      </c>
      <c r="G46" s="22">
        <v>4</v>
      </c>
      <c r="H46" s="20">
        <v>48.075</v>
      </c>
      <c r="I46" s="19" t="s">
        <v>19</v>
      </c>
      <c r="J46" s="19">
        <f t="shared" si="1"/>
        <v>55</v>
      </c>
      <c r="K46" s="20">
        <v>2.01</v>
      </c>
    </row>
    <row r="47" spans="1:11">
      <c r="A47" s="17" t="s">
        <v>96</v>
      </c>
      <c r="B47" s="37" t="s">
        <v>91</v>
      </c>
      <c r="C47" s="19">
        <v>9</v>
      </c>
      <c r="D47" s="20">
        <v>55.125</v>
      </c>
      <c r="E47" s="29">
        <v>34.5</v>
      </c>
      <c r="F47" s="20">
        <v>6.9</v>
      </c>
      <c r="G47" s="22">
        <v>4</v>
      </c>
      <c r="H47" s="20">
        <v>75.025</v>
      </c>
      <c r="I47" s="19"/>
      <c r="J47" s="19">
        <f t="shared" si="1"/>
        <v>35</v>
      </c>
      <c r="K47" s="20">
        <v>3.15</v>
      </c>
    </row>
    <row r="48" spans="1:11">
      <c r="A48" s="17" t="s">
        <v>97</v>
      </c>
      <c r="B48" s="37" t="s">
        <v>91</v>
      </c>
      <c r="C48" s="19">
        <v>10</v>
      </c>
      <c r="D48" s="20">
        <v>67.55</v>
      </c>
      <c r="E48" s="29">
        <v>84.75</v>
      </c>
      <c r="F48" s="20">
        <v>16.95</v>
      </c>
      <c r="G48" s="22">
        <v>5</v>
      </c>
      <c r="H48" s="20">
        <v>99.5</v>
      </c>
      <c r="I48" s="19"/>
      <c r="J48" s="19">
        <f t="shared" si="1"/>
        <v>2</v>
      </c>
      <c r="K48" s="20">
        <v>3.86</v>
      </c>
    </row>
    <row r="49" spans="1:11">
      <c r="A49" s="17" t="s">
        <v>98</v>
      </c>
      <c r="B49" s="37" t="s">
        <v>91</v>
      </c>
      <c r="C49" s="19">
        <v>9.2</v>
      </c>
      <c r="D49" s="20">
        <v>58.975</v>
      </c>
      <c r="E49" s="29">
        <v>100</v>
      </c>
      <c r="F49" s="20">
        <v>20</v>
      </c>
      <c r="G49" s="22">
        <v>4</v>
      </c>
      <c r="H49" s="20">
        <v>92.175</v>
      </c>
      <c r="I49" s="19"/>
      <c r="J49" s="19">
        <f t="shared" si="1"/>
        <v>6</v>
      </c>
      <c r="K49" s="20">
        <v>3.37</v>
      </c>
    </row>
    <row r="50" spans="1:11">
      <c r="A50" s="17" t="s">
        <v>99</v>
      </c>
      <c r="B50" s="37" t="s">
        <v>91</v>
      </c>
      <c r="C50" s="19">
        <v>9.4</v>
      </c>
      <c r="D50" s="20">
        <v>61.075</v>
      </c>
      <c r="E50" s="29">
        <v>42</v>
      </c>
      <c r="F50" s="20">
        <v>8.4</v>
      </c>
      <c r="G50" s="23">
        <v>4</v>
      </c>
      <c r="H50" s="20">
        <v>82.875</v>
      </c>
      <c r="I50" s="19"/>
      <c r="J50" s="19">
        <f t="shared" si="1"/>
        <v>18</v>
      </c>
      <c r="K50" s="20">
        <v>3.49</v>
      </c>
    </row>
    <row r="51" spans="1:11">
      <c r="A51" s="17" t="s">
        <v>100</v>
      </c>
      <c r="B51" s="37" t="s">
        <v>91</v>
      </c>
      <c r="C51" s="19">
        <v>9.8</v>
      </c>
      <c r="D51" s="20">
        <v>66.325</v>
      </c>
      <c r="E51" s="29">
        <v>60.5</v>
      </c>
      <c r="F51" s="20">
        <v>12.1</v>
      </c>
      <c r="G51" s="23">
        <v>4</v>
      </c>
      <c r="H51" s="20">
        <v>92.225</v>
      </c>
      <c r="I51" s="19"/>
      <c r="J51" s="19">
        <f t="shared" si="1"/>
        <v>5</v>
      </c>
      <c r="K51" s="20">
        <v>3.79</v>
      </c>
    </row>
    <row r="52" spans="1:11">
      <c r="A52" s="17" t="s">
        <v>101</v>
      </c>
      <c r="B52" s="37" t="s">
        <v>91</v>
      </c>
      <c r="C52" s="19">
        <v>9.2</v>
      </c>
      <c r="D52" s="20">
        <v>61.425</v>
      </c>
      <c r="E52" s="38">
        <v>73</v>
      </c>
      <c r="F52" s="20">
        <v>14.6</v>
      </c>
      <c r="G52" s="26">
        <v>5</v>
      </c>
      <c r="H52" s="20">
        <v>90.225</v>
      </c>
      <c r="I52" s="19"/>
      <c r="J52" s="19">
        <f t="shared" si="1"/>
        <v>9</v>
      </c>
      <c r="K52" s="20">
        <v>3.51</v>
      </c>
    </row>
    <row r="53" spans="1:11">
      <c r="A53" s="17" t="s">
        <v>102</v>
      </c>
      <c r="B53" s="37" t="s">
        <v>91</v>
      </c>
      <c r="C53" s="19">
        <v>9.8</v>
      </c>
      <c r="D53" s="20">
        <v>35.525</v>
      </c>
      <c r="E53" s="29">
        <v>39</v>
      </c>
      <c r="F53" s="20">
        <v>7.8</v>
      </c>
      <c r="G53" s="22">
        <v>4</v>
      </c>
      <c r="H53" s="20">
        <v>57.125</v>
      </c>
      <c r="I53" s="21" t="s">
        <v>19</v>
      </c>
      <c r="J53" s="19">
        <f t="shared" si="1"/>
        <v>49</v>
      </c>
      <c r="K53" s="20">
        <v>2.03</v>
      </c>
    </row>
    <row r="54" spans="1:11">
      <c r="A54" s="17" t="s">
        <v>103</v>
      </c>
      <c r="B54" s="37" t="s">
        <v>91</v>
      </c>
      <c r="C54" s="19">
        <v>10</v>
      </c>
      <c r="D54" s="20">
        <v>66.85</v>
      </c>
      <c r="E54" s="29">
        <v>100</v>
      </c>
      <c r="F54" s="20">
        <v>20</v>
      </c>
      <c r="G54" s="22">
        <v>5</v>
      </c>
      <c r="H54" s="20">
        <v>100</v>
      </c>
      <c r="I54" s="19"/>
      <c r="J54" s="19">
        <f t="shared" si="1"/>
        <v>1</v>
      </c>
      <c r="K54" s="20">
        <v>3.82</v>
      </c>
    </row>
    <row r="55" spans="1:11">
      <c r="A55" s="17" t="s">
        <v>104</v>
      </c>
      <c r="B55" s="37" t="s">
        <v>91</v>
      </c>
      <c r="C55" s="19">
        <v>8.8</v>
      </c>
      <c r="D55" s="20">
        <v>51.975</v>
      </c>
      <c r="E55" s="29">
        <v>35.6</v>
      </c>
      <c r="F55" s="20">
        <v>7.12</v>
      </c>
      <c r="G55" s="22">
        <v>4</v>
      </c>
      <c r="H55" s="20">
        <v>71.895</v>
      </c>
      <c r="I55" s="19"/>
      <c r="J55" s="19">
        <f t="shared" si="1"/>
        <v>36</v>
      </c>
      <c r="K55" s="20">
        <v>2.97</v>
      </c>
    </row>
    <row r="56" spans="1:11">
      <c r="A56" s="17" t="s">
        <v>105</v>
      </c>
      <c r="B56" s="37" t="s">
        <v>91</v>
      </c>
      <c r="C56" s="19">
        <v>9</v>
      </c>
      <c r="D56" s="20">
        <v>67.375</v>
      </c>
      <c r="E56" s="29">
        <v>57.4</v>
      </c>
      <c r="F56" s="20">
        <v>11.48</v>
      </c>
      <c r="G56" s="22">
        <v>4</v>
      </c>
      <c r="H56" s="20">
        <v>91.855</v>
      </c>
      <c r="I56" s="19"/>
      <c r="J56" s="19">
        <f t="shared" si="1"/>
        <v>7</v>
      </c>
      <c r="K56" s="20">
        <v>3.85</v>
      </c>
    </row>
    <row r="57" spans="1:11">
      <c r="A57" s="17" t="s">
        <v>106</v>
      </c>
      <c r="B57" s="37" t="s">
        <v>91</v>
      </c>
      <c r="C57" s="19">
        <v>8.2</v>
      </c>
      <c r="D57" s="20">
        <v>33.25</v>
      </c>
      <c r="E57" s="29">
        <v>24</v>
      </c>
      <c r="F57" s="20">
        <v>4.8</v>
      </c>
      <c r="G57" s="22">
        <v>4</v>
      </c>
      <c r="H57" s="20">
        <v>50.25</v>
      </c>
      <c r="I57" s="19"/>
      <c r="J57" s="19">
        <f t="shared" si="1"/>
        <v>53</v>
      </c>
      <c r="K57" s="20">
        <v>1.9</v>
      </c>
    </row>
    <row r="58" spans="1:11">
      <c r="A58" s="17" t="s">
        <v>107</v>
      </c>
      <c r="B58" s="37" t="s">
        <v>91</v>
      </c>
      <c r="C58" s="19">
        <v>9.4</v>
      </c>
      <c r="D58" s="20">
        <v>58.45</v>
      </c>
      <c r="E58" s="29">
        <v>17</v>
      </c>
      <c r="F58" s="20">
        <v>3.4</v>
      </c>
      <c r="G58" s="23">
        <v>5</v>
      </c>
      <c r="H58" s="20">
        <v>76.25</v>
      </c>
      <c r="I58" s="19"/>
      <c r="J58" s="19">
        <f t="shared" si="1"/>
        <v>31</v>
      </c>
      <c r="K58" s="20">
        <v>3.34</v>
      </c>
    </row>
    <row r="59" spans="1:11">
      <c r="A59" s="17" t="s">
        <v>108</v>
      </c>
      <c r="B59" s="37" t="s">
        <v>91</v>
      </c>
      <c r="C59" s="19">
        <v>9.2</v>
      </c>
      <c r="D59" s="20">
        <v>66.325</v>
      </c>
      <c r="E59" s="29">
        <v>79.3</v>
      </c>
      <c r="F59" s="20">
        <v>15.86</v>
      </c>
      <c r="G59" s="22">
        <v>5</v>
      </c>
      <c r="H59" s="20">
        <v>96.385</v>
      </c>
      <c r="I59" s="19"/>
      <c r="J59" s="19">
        <f t="shared" si="1"/>
        <v>4</v>
      </c>
      <c r="K59" s="20">
        <v>3.79</v>
      </c>
    </row>
    <row r="60" spans="1:11">
      <c r="A60" s="17" t="s">
        <v>109</v>
      </c>
      <c r="B60" s="37" t="s">
        <v>91</v>
      </c>
      <c r="C60" s="19">
        <v>9.6</v>
      </c>
      <c r="D60" s="20">
        <v>61.25</v>
      </c>
      <c r="E60" s="29">
        <v>23.35</v>
      </c>
      <c r="F60" s="20">
        <v>4.67</v>
      </c>
      <c r="G60" s="23">
        <v>5</v>
      </c>
      <c r="H60" s="20">
        <v>80.52</v>
      </c>
      <c r="I60" s="19"/>
      <c r="J60" s="19">
        <f t="shared" si="1"/>
        <v>21</v>
      </c>
      <c r="K60" s="20">
        <v>3.5</v>
      </c>
    </row>
    <row r="61" spans="1:11">
      <c r="A61" s="17" t="s">
        <v>110</v>
      </c>
      <c r="B61" s="37" t="s">
        <v>91</v>
      </c>
      <c r="C61" s="19">
        <v>8.2</v>
      </c>
      <c r="D61" s="20">
        <v>26.25</v>
      </c>
      <c r="E61" s="29">
        <v>9.6</v>
      </c>
      <c r="F61" s="20">
        <v>1.92</v>
      </c>
      <c r="G61" s="23">
        <v>5</v>
      </c>
      <c r="H61" s="20">
        <v>41.37</v>
      </c>
      <c r="I61" s="19" t="s">
        <v>19</v>
      </c>
      <c r="J61" s="19">
        <f t="shared" si="1"/>
        <v>57</v>
      </c>
      <c r="K61" s="20">
        <v>1.5</v>
      </c>
    </row>
    <row r="62" spans="1:11">
      <c r="A62" s="17" t="s">
        <v>111</v>
      </c>
      <c r="B62" s="37" t="s">
        <v>91</v>
      </c>
      <c r="C62" s="19">
        <v>8.4</v>
      </c>
      <c r="D62" s="20">
        <v>28.875</v>
      </c>
      <c r="E62" s="29">
        <v>5.1</v>
      </c>
      <c r="F62" s="20">
        <v>1.02</v>
      </c>
      <c r="G62" s="23">
        <v>5</v>
      </c>
      <c r="H62" s="20">
        <v>43.295</v>
      </c>
      <c r="I62" s="19" t="s">
        <v>19</v>
      </c>
      <c r="J62" s="19">
        <f t="shared" si="1"/>
        <v>56</v>
      </c>
      <c r="K62" s="20">
        <v>1.65</v>
      </c>
    </row>
  </sheetData>
  <autoFilter ref="A1:K62">
    <extLst/>
  </autoFilter>
  <mergeCells count="1">
    <mergeCell ref="A1:K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E18" sqref="E18"/>
    </sheetView>
  </sheetViews>
  <sheetFormatPr defaultColWidth="9" defaultRowHeight="13.5"/>
  <cols>
    <col min="1" max="2" width="15.5" customWidth="1"/>
    <col min="3" max="6" width="11.5583333333333" customWidth="1"/>
    <col min="7" max="8" width="8.55833333333333" customWidth="1"/>
    <col min="9" max="9" width="12" customWidth="1"/>
    <col min="10" max="11" width="8.55833333333333" customWidth="1"/>
  </cols>
  <sheetData>
    <row r="1" s="1" customFormat="1" ht="18.75" spans="1:11">
      <c r="A1" s="3" t="s">
        <v>0</v>
      </c>
      <c r="B1" s="4"/>
      <c r="C1" s="5"/>
      <c r="D1" s="6"/>
      <c r="E1" s="7"/>
      <c r="F1" s="7"/>
      <c r="G1" s="5"/>
      <c r="H1" s="6"/>
      <c r="I1" s="5"/>
      <c r="J1" s="7"/>
      <c r="K1" s="5"/>
    </row>
    <row r="2" s="1" customFormat="1" ht="21.75" customHeight="1" spans="1:11">
      <c r="A2" s="9" t="s">
        <v>112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36" spans="1:1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3" t="s">
        <v>8</v>
      </c>
      <c r="H3" s="14" t="s">
        <v>9</v>
      </c>
      <c r="I3" s="13" t="s">
        <v>10</v>
      </c>
      <c r="J3" s="15" t="s">
        <v>11</v>
      </c>
      <c r="K3" s="13" t="s">
        <v>12</v>
      </c>
    </row>
    <row r="4" ht="17" customHeight="1" spans="1:11">
      <c r="A4" s="31" t="s">
        <v>49</v>
      </c>
      <c r="B4" s="32" t="s">
        <v>113</v>
      </c>
      <c r="C4" s="19">
        <v>9.6</v>
      </c>
      <c r="D4" s="20">
        <f>K4*25*0.7</f>
        <v>63.875</v>
      </c>
      <c r="E4" s="29">
        <v>68.75</v>
      </c>
      <c r="F4" s="20">
        <f>E4*0.2</f>
        <v>13.75</v>
      </c>
      <c r="G4" s="22">
        <v>4</v>
      </c>
      <c r="H4" s="20">
        <f>C4+D4+F4+G4</f>
        <v>91.225</v>
      </c>
      <c r="I4" s="19"/>
      <c r="J4" s="19">
        <f>RANK(H4,$H$4:$H$22)</f>
        <v>2</v>
      </c>
      <c r="K4" s="20">
        <v>3.65</v>
      </c>
    </row>
    <row r="5" ht="17" customHeight="1" spans="1:11">
      <c r="A5" s="31" t="s">
        <v>51</v>
      </c>
      <c r="B5" s="32" t="s">
        <v>113</v>
      </c>
      <c r="C5" s="19">
        <v>8.6</v>
      </c>
      <c r="D5" s="20">
        <f t="shared" ref="D5:D25" si="0">K5*25*0.7</f>
        <v>54.075</v>
      </c>
      <c r="E5" s="29">
        <v>7.5</v>
      </c>
      <c r="F5" s="20">
        <f t="shared" ref="F5:F21" si="1">E5*0.2</f>
        <v>1.5</v>
      </c>
      <c r="G5" s="22">
        <v>4</v>
      </c>
      <c r="H5" s="20">
        <f t="shared" ref="H5:H25" si="2">C5+D5+F5+G5</f>
        <v>68.175</v>
      </c>
      <c r="I5" s="19"/>
      <c r="J5" s="19">
        <f t="shared" ref="J5:J22" si="3">RANK(H5,$H$4:$H$22)</f>
        <v>13</v>
      </c>
      <c r="K5" s="20">
        <v>3.09</v>
      </c>
    </row>
    <row r="6" ht="17" customHeight="1" spans="1:11">
      <c r="A6" s="31" t="s">
        <v>52</v>
      </c>
      <c r="B6" s="32" t="s">
        <v>113</v>
      </c>
      <c r="C6" s="19">
        <v>8.2</v>
      </c>
      <c r="D6" s="20">
        <f t="shared" si="0"/>
        <v>65.1</v>
      </c>
      <c r="E6" s="29">
        <v>60.5</v>
      </c>
      <c r="F6" s="20">
        <f t="shared" si="1"/>
        <v>12.1</v>
      </c>
      <c r="G6" s="22">
        <v>4</v>
      </c>
      <c r="H6" s="20">
        <f t="shared" si="2"/>
        <v>89.4</v>
      </c>
      <c r="I6" s="19"/>
      <c r="J6" s="19">
        <f t="shared" si="3"/>
        <v>3</v>
      </c>
      <c r="K6" s="20">
        <v>3.72</v>
      </c>
    </row>
    <row r="7" ht="17" customHeight="1" spans="1:11">
      <c r="A7" s="31" t="s">
        <v>53</v>
      </c>
      <c r="B7" s="32" t="s">
        <v>113</v>
      </c>
      <c r="C7" s="19">
        <v>9.2</v>
      </c>
      <c r="D7" s="20">
        <f t="shared" si="0"/>
        <v>43.75</v>
      </c>
      <c r="E7" s="29">
        <v>8.75</v>
      </c>
      <c r="F7" s="20">
        <f t="shared" si="1"/>
        <v>1.75</v>
      </c>
      <c r="G7" s="22">
        <v>4</v>
      </c>
      <c r="H7" s="20">
        <f t="shared" si="2"/>
        <v>58.7</v>
      </c>
      <c r="I7" s="19"/>
      <c r="J7" s="19">
        <f t="shared" si="3"/>
        <v>16</v>
      </c>
      <c r="K7" s="20">
        <v>2.5</v>
      </c>
    </row>
    <row r="8" ht="17" customHeight="1" spans="1:11">
      <c r="A8" s="31" t="s">
        <v>54</v>
      </c>
      <c r="B8" s="32" t="s">
        <v>113</v>
      </c>
      <c r="C8" s="19">
        <v>8.2</v>
      </c>
      <c r="D8" s="20">
        <f t="shared" si="0"/>
        <v>59.15</v>
      </c>
      <c r="E8" s="29">
        <v>73.1</v>
      </c>
      <c r="F8" s="20">
        <f t="shared" si="1"/>
        <v>14.62</v>
      </c>
      <c r="G8" s="22">
        <v>4</v>
      </c>
      <c r="H8" s="20">
        <f t="shared" si="2"/>
        <v>85.97</v>
      </c>
      <c r="I8" s="19"/>
      <c r="J8" s="19">
        <f t="shared" si="3"/>
        <v>7</v>
      </c>
      <c r="K8" s="20">
        <v>3.38</v>
      </c>
    </row>
    <row r="9" ht="17" customHeight="1" spans="1:11">
      <c r="A9" s="31" t="s">
        <v>55</v>
      </c>
      <c r="B9" s="32" t="s">
        <v>113</v>
      </c>
      <c r="C9" s="19">
        <v>8.4</v>
      </c>
      <c r="D9" s="20">
        <f t="shared" si="0"/>
        <v>59.85</v>
      </c>
      <c r="E9" s="29">
        <v>72.25</v>
      </c>
      <c r="F9" s="20">
        <f t="shared" si="1"/>
        <v>14.45</v>
      </c>
      <c r="G9" s="22">
        <v>5</v>
      </c>
      <c r="H9" s="20">
        <f t="shared" si="2"/>
        <v>87.7</v>
      </c>
      <c r="I9" s="19"/>
      <c r="J9" s="19">
        <f t="shared" si="3"/>
        <v>6</v>
      </c>
      <c r="K9" s="20">
        <v>3.42</v>
      </c>
    </row>
    <row r="10" ht="17" customHeight="1" spans="1:11">
      <c r="A10" s="31" t="s">
        <v>56</v>
      </c>
      <c r="B10" s="32" t="s">
        <v>113</v>
      </c>
      <c r="C10" s="19">
        <v>8.6</v>
      </c>
      <c r="D10" s="20">
        <f t="shared" si="0"/>
        <v>50.4</v>
      </c>
      <c r="E10" s="29">
        <v>22.5</v>
      </c>
      <c r="F10" s="20">
        <f t="shared" si="1"/>
        <v>4.5</v>
      </c>
      <c r="G10" s="22">
        <v>4</v>
      </c>
      <c r="H10" s="20">
        <f t="shared" si="2"/>
        <v>67.5</v>
      </c>
      <c r="I10" s="19"/>
      <c r="J10" s="19">
        <f t="shared" si="3"/>
        <v>14</v>
      </c>
      <c r="K10" s="20">
        <v>2.88</v>
      </c>
    </row>
    <row r="11" ht="17" customHeight="1" spans="1:11">
      <c r="A11" s="31" t="s">
        <v>57</v>
      </c>
      <c r="B11" s="28" t="s">
        <v>113</v>
      </c>
      <c r="C11" s="19">
        <v>8.8</v>
      </c>
      <c r="D11" s="20">
        <f t="shared" si="0"/>
        <v>56.175</v>
      </c>
      <c r="E11" s="29">
        <v>49</v>
      </c>
      <c r="F11" s="20">
        <f t="shared" si="1"/>
        <v>9.8</v>
      </c>
      <c r="G11" s="22">
        <v>5</v>
      </c>
      <c r="H11" s="20">
        <f t="shared" si="2"/>
        <v>79.775</v>
      </c>
      <c r="I11" s="19"/>
      <c r="J11" s="19">
        <f t="shared" si="3"/>
        <v>9</v>
      </c>
      <c r="K11" s="20">
        <v>3.21</v>
      </c>
    </row>
    <row r="12" ht="17" customHeight="1" spans="1:11">
      <c r="A12" s="31" t="s">
        <v>58</v>
      </c>
      <c r="B12" s="32" t="s">
        <v>113</v>
      </c>
      <c r="C12" s="19">
        <v>10</v>
      </c>
      <c r="D12" s="20">
        <f t="shared" si="0"/>
        <v>66.5</v>
      </c>
      <c r="E12" s="29">
        <v>90</v>
      </c>
      <c r="F12" s="20">
        <f t="shared" si="1"/>
        <v>18</v>
      </c>
      <c r="G12" s="22">
        <v>5</v>
      </c>
      <c r="H12" s="20">
        <f t="shared" si="2"/>
        <v>99.5</v>
      </c>
      <c r="I12" s="19"/>
      <c r="J12" s="19">
        <f t="shared" si="3"/>
        <v>1</v>
      </c>
      <c r="K12" s="20">
        <v>3.8</v>
      </c>
    </row>
    <row r="13" ht="17" customHeight="1" spans="1:11">
      <c r="A13" s="33" t="s">
        <v>59</v>
      </c>
      <c r="B13" s="32" t="s">
        <v>113</v>
      </c>
      <c r="C13" s="19">
        <v>9.8</v>
      </c>
      <c r="D13" s="20">
        <f t="shared" si="0"/>
        <v>57.925</v>
      </c>
      <c r="E13" s="29">
        <v>75.5</v>
      </c>
      <c r="F13" s="20">
        <f t="shared" si="1"/>
        <v>15.1</v>
      </c>
      <c r="G13" s="22">
        <v>5</v>
      </c>
      <c r="H13" s="20">
        <f t="shared" si="2"/>
        <v>87.825</v>
      </c>
      <c r="I13" s="19"/>
      <c r="J13" s="19">
        <f t="shared" si="3"/>
        <v>5</v>
      </c>
      <c r="K13" s="20">
        <v>3.31</v>
      </c>
    </row>
    <row r="14" ht="17" customHeight="1" spans="1:11">
      <c r="A14" s="33" t="s">
        <v>60</v>
      </c>
      <c r="B14" s="32" t="s">
        <v>113</v>
      </c>
      <c r="C14" s="19">
        <v>8.4</v>
      </c>
      <c r="D14" s="20">
        <f t="shared" si="0"/>
        <v>53.2</v>
      </c>
      <c r="E14" s="29">
        <v>43.5</v>
      </c>
      <c r="F14" s="20">
        <f t="shared" si="1"/>
        <v>8.7</v>
      </c>
      <c r="G14" s="22">
        <v>5</v>
      </c>
      <c r="H14" s="20">
        <f t="shared" si="2"/>
        <v>75.3</v>
      </c>
      <c r="I14" s="19"/>
      <c r="J14" s="19">
        <f t="shared" si="3"/>
        <v>12</v>
      </c>
      <c r="K14" s="20">
        <v>3.04</v>
      </c>
    </row>
    <row r="15" ht="17" customHeight="1" spans="1:11">
      <c r="A15" s="31" t="s">
        <v>61</v>
      </c>
      <c r="B15" s="32" t="s">
        <v>113</v>
      </c>
      <c r="C15" s="19">
        <v>9.6</v>
      </c>
      <c r="D15" s="20">
        <f t="shared" si="0"/>
        <v>50.925</v>
      </c>
      <c r="E15" s="29">
        <v>64.7</v>
      </c>
      <c r="F15" s="20">
        <f t="shared" si="1"/>
        <v>12.94</v>
      </c>
      <c r="G15" s="22">
        <v>4</v>
      </c>
      <c r="H15" s="20">
        <f t="shared" si="2"/>
        <v>77.465</v>
      </c>
      <c r="I15" s="19"/>
      <c r="J15" s="19">
        <f t="shared" si="3"/>
        <v>11</v>
      </c>
      <c r="K15" s="20">
        <v>2.91</v>
      </c>
    </row>
    <row r="16" ht="17" customHeight="1" spans="1:11">
      <c r="A16" s="31" t="s">
        <v>62</v>
      </c>
      <c r="B16" s="32" t="s">
        <v>113</v>
      </c>
      <c r="C16" s="19">
        <v>9.4</v>
      </c>
      <c r="D16" s="20">
        <f t="shared" si="0"/>
        <v>48.825</v>
      </c>
      <c r="E16" s="29">
        <v>24</v>
      </c>
      <c r="F16" s="20">
        <f t="shared" si="1"/>
        <v>4.8</v>
      </c>
      <c r="G16" s="22">
        <v>4</v>
      </c>
      <c r="H16" s="20">
        <f t="shared" si="2"/>
        <v>67.025</v>
      </c>
      <c r="I16" s="19"/>
      <c r="J16" s="19">
        <f t="shared" si="3"/>
        <v>15</v>
      </c>
      <c r="K16" s="20">
        <v>2.79</v>
      </c>
    </row>
    <row r="17" ht="17" customHeight="1" spans="1:11">
      <c r="A17" s="31" t="s">
        <v>63</v>
      </c>
      <c r="B17" s="32" t="s">
        <v>113</v>
      </c>
      <c r="C17" s="19">
        <v>9.8</v>
      </c>
      <c r="D17" s="20">
        <f t="shared" si="0"/>
        <v>59.85</v>
      </c>
      <c r="E17" s="29">
        <v>67.6</v>
      </c>
      <c r="F17" s="20">
        <f t="shared" si="1"/>
        <v>13.52</v>
      </c>
      <c r="G17" s="22">
        <v>5</v>
      </c>
      <c r="H17" s="20">
        <f t="shared" si="2"/>
        <v>88.17</v>
      </c>
      <c r="I17" s="19"/>
      <c r="J17" s="19">
        <f t="shared" si="3"/>
        <v>4</v>
      </c>
      <c r="K17" s="20">
        <v>3.42</v>
      </c>
    </row>
    <row r="18" ht="17" customHeight="1" spans="1:11">
      <c r="A18" s="31" t="s">
        <v>64</v>
      </c>
      <c r="B18" s="32" t="s">
        <v>113</v>
      </c>
      <c r="C18" s="19">
        <v>9.4</v>
      </c>
      <c r="D18" s="20">
        <f t="shared" si="0"/>
        <v>56.175</v>
      </c>
      <c r="E18" s="34">
        <v>72</v>
      </c>
      <c r="F18" s="20">
        <f t="shared" si="1"/>
        <v>14.4</v>
      </c>
      <c r="G18" s="22">
        <v>4</v>
      </c>
      <c r="H18" s="20">
        <f t="shared" si="2"/>
        <v>83.975</v>
      </c>
      <c r="I18" s="19"/>
      <c r="J18" s="19">
        <f t="shared" si="3"/>
        <v>8</v>
      </c>
      <c r="K18" s="20">
        <v>3.21</v>
      </c>
    </row>
    <row r="19" ht="17" customHeight="1" spans="1:11">
      <c r="A19" s="31" t="s">
        <v>65</v>
      </c>
      <c r="B19" s="32" t="s">
        <v>113</v>
      </c>
      <c r="C19" s="19">
        <v>8.8</v>
      </c>
      <c r="D19" s="20">
        <f t="shared" si="0"/>
        <v>23.975</v>
      </c>
      <c r="E19" s="29">
        <v>19</v>
      </c>
      <c r="F19" s="20">
        <f t="shared" si="1"/>
        <v>3.8</v>
      </c>
      <c r="G19" s="22">
        <v>4</v>
      </c>
      <c r="H19" s="20">
        <f t="shared" si="2"/>
        <v>40.575</v>
      </c>
      <c r="I19" s="19" t="s">
        <v>19</v>
      </c>
      <c r="J19" s="19">
        <f t="shared" si="3"/>
        <v>19</v>
      </c>
      <c r="K19" s="20">
        <v>1.37</v>
      </c>
    </row>
    <row r="20" ht="17" customHeight="1" spans="1:11">
      <c r="A20" s="31" t="s">
        <v>66</v>
      </c>
      <c r="B20" s="32" t="s">
        <v>113</v>
      </c>
      <c r="C20" s="19">
        <v>9.2</v>
      </c>
      <c r="D20" s="20">
        <f t="shared" si="0"/>
        <v>32.375</v>
      </c>
      <c r="E20" s="29">
        <v>23</v>
      </c>
      <c r="F20" s="20">
        <f t="shared" si="1"/>
        <v>4.6</v>
      </c>
      <c r="G20" s="22">
        <v>4</v>
      </c>
      <c r="H20" s="20">
        <f t="shared" si="2"/>
        <v>50.175</v>
      </c>
      <c r="I20" s="19" t="s">
        <v>19</v>
      </c>
      <c r="J20" s="19">
        <f t="shared" si="3"/>
        <v>18</v>
      </c>
      <c r="K20" s="20">
        <v>1.85</v>
      </c>
    </row>
    <row r="21" ht="17" customHeight="1" spans="1:11">
      <c r="A21" s="31" t="s">
        <v>67</v>
      </c>
      <c r="B21" s="32" t="s">
        <v>113</v>
      </c>
      <c r="C21" s="19">
        <v>9.2</v>
      </c>
      <c r="D21" s="20">
        <f t="shared" si="0"/>
        <v>61.075</v>
      </c>
      <c r="E21" s="29">
        <v>24.5</v>
      </c>
      <c r="F21" s="20">
        <f t="shared" si="1"/>
        <v>4.9</v>
      </c>
      <c r="G21" s="22">
        <v>4</v>
      </c>
      <c r="H21" s="20">
        <f t="shared" si="2"/>
        <v>79.175</v>
      </c>
      <c r="I21" s="19"/>
      <c r="J21" s="19">
        <f t="shared" si="3"/>
        <v>10</v>
      </c>
      <c r="K21" s="20">
        <v>3.49</v>
      </c>
    </row>
    <row r="22" ht="17" customHeight="1" spans="1:11">
      <c r="A22" s="53" t="s">
        <v>68</v>
      </c>
      <c r="B22" s="32" t="s">
        <v>113</v>
      </c>
      <c r="C22" s="19">
        <v>0</v>
      </c>
      <c r="D22" s="20">
        <f t="shared" si="0"/>
        <v>57.575</v>
      </c>
      <c r="E22" s="29">
        <v>0</v>
      </c>
      <c r="F22" s="20">
        <v>0</v>
      </c>
      <c r="G22" s="22">
        <v>0</v>
      </c>
      <c r="H22" s="20">
        <f t="shared" si="2"/>
        <v>57.575</v>
      </c>
      <c r="I22" s="19" t="s">
        <v>19</v>
      </c>
      <c r="J22" s="19">
        <f t="shared" si="3"/>
        <v>17</v>
      </c>
      <c r="K22" s="20">
        <v>3.29</v>
      </c>
    </row>
  </sheetData>
  <mergeCells count="2">
    <mergeCell ref="A1:K1"/>
    <mergeCell ref="A2:K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A4" sqref="A4:K23"/>
    </sheetView>
  </sheetViews>
  <sheetFormatPr defaultColWidth="9" defaultRowHeight="13.5"/>
  <cols>
    <col min="1" max="1" width="16" customWidth="1"/>
    <col min="2" max="2" width="13" customWidth="1"/>
    <col min="3" max="6" width="11.5583333333333" customWidth="1"/>
    <col min="7" max="7" width="8.55833333333333" style="2" customWidth="1"/>
    <col min="8" max="8" width="8.55833333333333" customWidth="1"/>
    <col min="9" max="9" width="12" customWidth="1"/>
    <col min="10" max="11" width="8.55833333333333" customWidth="1"/>
  </cols>
  <sheetData>
    <row r="1" ht="18.75" spans="1:11">
      <c r="A1" s="3" t="s">
        <v>0</v>
      </c>
      <c r="B1" s="4"/>
      <c r="C1" s="5"/>
      <c r="D1" s="6"/>
      <c r="E1" s="7"/>
      <c r="F1" s="7"/>
      <c r="G1" s="8"/>
      <c r="H1" s="6"/>
      <c r="I1" s="5"/>
      <c r="J1" s="7"/>
      <c r="K1" s="5"/>
    </row>
    <row r="2" ht="14.25" spans="1:11">
      <c r="A2" s="10" t="s">
        <v>114</v>
      </c>
      <c r="B2" s="10"/>
      <c r="C2" s="10"/>
      <c r="D2" s="10"/>
      <c r="E2" s="10"/>
      <c r="F2" s="10"/>
      <c r="G2" s="11"/>
      <c r="H2" s="10"/>
      <c r="I2" s="10"/>
      <c r="J2" s="10"/>
      <c r="K2" s="10"/>
    </row>
    <row r="3" ht="36" spans="1:1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3" t="s">
        <v>10</v>
      </c>
      <c r="J3" s="15" t="s">
        <v>11</v>
      </c>
      <c r="K3" s="13" t="s">
        <v>12</v>
      </c>
    </row>
    <row r="4" spans="1:11">
      <c r="A4" s="27" t="s">
        <v>69</v>
      </c>
      <c r="B4" s="28" t="s">
        <v>115</v>
      </c>
      <c r="C4" s="21">
        <v>8.2</v>
      </c>
      <c r="D4" s="20">
        <f>K4*25*0.7</f>
        <v>27.65</v>
      </c>
      <c r="E4" s="29">
        <v>0</v>
      </c>
      <c r="F4" s="20">
        <f>E4*0.2</f>
        <v>0</v>
      </c>
      <c r="G4" s="23">
        <v>0</v>
      </c>
      <c r="H4" s="20">
        <f>C4+D4+F4+G4</f>
        <v>35.85</v>
      </c>
      <c r="I4" s="30" t="s">
        <v>19</v>
      </c>
      <c r="J4" s="19">
        <f>RANK(H4,$H$4:$H$23)</f>
        <v>19</v>
      </c>
      <c r="K4" s="19">
        <v>1.58</v>
      </c>
    </row>
    <row r="5" spans="1:11">
      <c r="A5" s="27" t="s">
        <v>71</v>
      </c>
      <c r="B5" s="28" t="s">
        <v>115</v>
      </c>
      <c r="C5" s="21">
        <v>8.2</v>
      </c>
      <c r="D5" s="20">
        <f t="shared" ref="D5:D26" si="0">K5*25*0.7</f>
        <v>5.95</v>
      </c>
      <c r="E5" s="29">
        <v>0</v>
      </c>
      <c r="F5" s="20">
        <f t="shared" ref="F5:F23" si="1">E5*0.2</f>
        <v>0</v>
      </c>
      <c r="G5" s="23">
        <v>0</v>
      </c>
      <c r="H5" s="20">
        <f t="shared" ref="H5:H26" si="2">C5+D5+F5+G5</f>
        <v>14.15</v>
      </c>
      <c r="I5" s="30" t="s">
        <v>19</v>
      </c>
      <c r="J5" s="19">
        <f t="shared" ref="J5:J26" si="3">RANK(H5,$H$4:$H$23)</f>
        <v>20</v>
      </c>
      <c r="K5" s="19">
        <v>0.34</v>
      </c>
    </row>
    <row r="6" spans="1:11">
      <c r="A6" s="27" t="s">
        <v>72</v>
      </c>
      <c r="B6" s="28" t="s">
        <v>115</v>
      </c>
      <c r="C6" s="21">
        <v>8.8</v>
      </c>
      <c r="D6" s="20">
        <f t="shared" si="0"/>
        <v>63</v>
      </c>
      <c r="E6" s="29">
        <v>42.25</v>
      </c>
      <c r="F6" s="20">
        <f t="shared" si="1"/>
        <v>8.45</v>
      </c>
      <c r="G6" s="23">
        <v>0</v>
      </c>
      <c r="H6" s="20">
        <f t="shared" si="2"/>
        <v>80.25</v>
      </c>
      <c r="I6" s="19"/>
      <c r="J6" s="19">
        <f t="shared" si="3"/>
        <v>5</v>
      </c>
      <c r="K6" s="19">
        <v>3.6</v>
      </c>
    </row>
    <row r="7" spans="1:11">
      <c r="A7" s="27" t="s">
        <v>73</v>
      </c>
      <c r="B7" s="28" t="s">
        <v>115</v>
      </c>
      <c r="C7" s="21">
        <v>9.6</v>
      </c>
      <c r="D7" s="20">
        <f t="shared" si="0"/>
        <v>64.225</v>
      </c>
      <c r="E7" s="29">
        <v>48.25</v>
      </c>
      <c r="F7" s="20">
        <f t="shared" si="1"/>
        <v>9.65</v>
      </c>
      <c r="G7" s="23">
        <v>0</v>
      </c>
      <c r="H7" s="20">
        <f t="shared" si="2"/>
        <v>83.475</v>
      </c>
      <c r="I7" s="19"/>
      <c r="J7" s="19">
        <f t="shared" si="3"/>
        <v>2</v>
      </c>
      <c r="K7" s="19">
        <v>3.67</v>
      </c>
    </row>
    <row r="8" spans="1:11">
      <c r="A8" s="27" t="s">
        <v>74</v>
      </c>
      <c r="B8" s="28" t="s">
        <v>115</v>
      </c>
      <c r="C8" s="21">
        <v>9.4</v>
      </c>
      <c r="D8" s="20">
        <f t="shared" si="0"/>
        <v>51.8</v>
      </c>
      <c r="E8" s="29">
        <v>24</v>
      </c>
      <c r="F8" s="20">
        <f t="shared" si="1"/>
        <v>4.8</v>
      </c>
      <c r="G8" s="23">
        <v>0</v>
      </c>
      <c r="H8" s="20">
        <f t="shared" si="2"/>
        <v>66</v>
      </c>
      <c r="I8" s="19"/>
      <c r="J8" s="19">
        <f t="shared" si="3"/>
        <v>15</v>
      </c>
      <c r="K8" s="19">
        <v>2.96</v>
      </c>
    </row>
    <row r="9" spans="1:11">
      <c r="A9" s="27" t="s">
        <v>75</v>
      </c>
      <c r="B9" s="28" t="s">
        <v>115</v>
      </c>
      <c r="C9" s="21">
        <v>8.6</v>
      </c>
      <c r="D9" s="20">
        <f t="shared" si="0"/>
        <v>50.75</v>
      </c>
      <c r="E9" s="29">
        <v>0</v>
      </c>
      <c r="F9" s="20">
        <f t="shared" si="1"/>
        <v>0</v>
      </c>
      <c r="G9" s="23">
        <v>0</v>
      </c>
      <c r="H9" s="20">
        <f t="shared" si="2"/>
        <v>59.35</v>
      </c>
      <c r="I9" s="19"/>
      <c r="J9" s="19">
        <f t="shared" si="3"/>
        <v>16</v>
      </c>
      <c r="K9" s="19">
        <v>2.9</v>
      </c>
    </row>
    <row r="10" spans="1:11">
      <c r="A10" s="27" t="s">
        <v>76</v>
      </c>
      <c r="B10" s="28" t="s">
        <v>115</v>
      </c>
      <c r="C10" s="21">
        <v>8.8</v>
      </c>
      <c r="D10" s="20">
        <f t="shared" si="0"/>
        <v>53.55</v>
      </c>
      <c r="E10" s="29">
        <v>21.2</v>
      </c>
      <c r="F10" s="20">
        <f t="shared" si="1"/>
        <v>4.24</v>
      </c>
      <c r="G10" s="23">
        <v>0</v>
      </c>
      <c r="H10" s="20">
        <f t="shared" si="2"/>
        <v>66.59</v>
      </c>
      <c r="I10" s="19"/>
      <c r="J10" s="19">
        <f t="shared" si="3"/>
        <v>13</v>
      </c>
      <c r="K10" s="19">
        <v>3.06</v>
      </c>
    </row>
    <row r="11" spans="1:11">
      <c r="A11" s="27" t="s">
        <v>77</v>
      </c>
      <c r="B11" s="28" t="s">
        <v>115</v>
      </c>
      <c r="C11" s="21">
        <v>10</v>
      </c>
      <c r="D11" s="20">
        <f t="shared" si="0"/>
        <v>57.4</v>
      </c>
      <c r="E11" s="29">
        <v>46.25</v>
      </c>
      <c r="F11" s="20">
        <f t="shared" si="1"/>
        <v>9.25</v>
      </c>
      <c r="G11" s="23">
        <v>0</v>
      </c>
      <c r="H11" s="20">
        <f t="shared" si="2"/>
        <v>76.65</v>
      </c>
      <c r="I11" s="19" t="s">
        <v>19</v>
      </c>
      <c r="J11" s="19">
        <f t="shared" si="3"/>
        <v>9</v>
      </c>
      <c r="K11" s="19">
        <v>3.28</v>
      </c>
    </row>
    <row r="12" spans="1:11">
      <c r="A12" s="27" t="s">
        <v>78</v>
      </c>
      <c r="B12" s="28" t="s">
        <v>115</v>
      </c>
      <c r="C12" s="21">
        <v>9.6</v>
      </c>
      <c r="D12" s="20">
        <f t="shared" si="0"/>
        <v>64.225</v>
      </c>
      <c r="E12" s="29">
        <v>45.25</v>
      </c>
      <c r="F12" s="20">
        <f t="shared" si="1"/>
        <v>9.05</v>
      </c>
      <c r="G12" s="23">
        <v>0</v>
      </c>
      <c r="H12" s="20">
        <f t="shared" si="2"/>
        <v>82.875</v>
      </c>
      <c r="I12" s="19"/>
      <c r="J12" s="19">
        <f t="shared" si="3"/>
        <v>3</v>
      </c>
      <c r="K12" s="19">
        <v>3.67</v>
      </c>
    </row>
    <row r="13" spans="1:11">
      <c r="A13" s="27" t="s">
        <v>79</v>
      </c>
      <c r="B13" s="28" t="s">
        <v>115</v>
      </c>
      <c r="C13" s="21">
        <v>9.4</v>
      </c>
      <c r="D13" s="20">
        <f t="shared" si="0"/>
        <v>60.55</v>
      </c>
      <c r="E13" s="29">
        <v>38</v>
      </c>
      <c r="F13" s="20">
        <f t="shared" si="1"/>
        <v>7.6</v>
      </c>
      <c r="G13" s="23">
        <v>0</v>
      </c>
      <c r="H13" s="20">
        <f t="shared" si="2"/>
        <v>77.55</v>
      </c>
      <c r="I13" s="19"/>
      <c r="J13" s="19">
        <f t="shared" si="3"/>
        <v>8</v>
      </c>
      <c r="K13" s="19">
        <v>3.46</v>
      </c>
    </row>
    <row r="14" spans="1:11">
      <c r="A14" s="27" t="s">
        <v>80</v>
      </c>
      <c r="B14" s="28" t="s">
        <v>115</v>
      </c>
      <c r="C14" s="21">
        <v>9.6</v>
      </c>
      <c r="D14" s="20">
        <f t="shared" si="0"/>
        <v>55.125</v>
      </c>
      <c r="E14" s="29">
        <v>32</v>
      </c>
      <c r="F14" s="20">
        <f t="shared" si="1"/>
        <v>6.4</v>
      </c>
      <c r="G14" s="23">
        <v>0</v>
      </c>
      <c r="H14" s="20">
        <f t="shared" si="2"/>
        <v>71.125</v>
      </c>
      <c r="I14" s="19"/>
      <c r="J14" s="19">
        <f t="shared" si="3"/>
        <v>11</v>
      </c>
      <c r="K14" s="19">
        <v>3.15</v>
      </c>
    </row>
    <row r="15" spans="1:11">
      <c r="A15" s="27" t="s">
        <v>81</v>
      </c>
      <c r="B15" s="28" t="s">
        <v>115</v>
      </c>
      <c r="C15" s="21">
        <v>9.4</v>
      </c>
      <c r="D15" s="20">
        <f t="shared" si="0"/>
        <v>56.7</v>
      </c>
      <c r="E15" s="29">
        <v>45.5</v>
      </c>
      <c r="F15" s="20">
        <f t="shared" si="1"/>
        <v>9.1</v>
      </c>
      <c r="G15" s="23">
        <v>0</v>
      </c>
      <c r="H15" s="20">
        <f t="shared" si="2"/>
        <v>75.2</v>
      </c>
      <c r="I15" s="19"/>
      <c r="J15" s="19">
        <f t="shared" si="3"/>
        <v>10</v>
      </c>
      <c r="K15" s="19">
        <v>3.24</v>
      </c>
    </row>
    <row r="16" spans="1:11">
      <c r="A16" s="27" t="s">
        <v>82</v>
      </c>
      <c r="B16" s="28" t="s">
        <v>115</v>
      </c>
      <c r="C16" s="21">
        <v>10</v>
      </c>
      <c r="D16" s="20">
        <f t="shared" si="0"/>
        <v>62.475</v>
      </c>
      <c r="E16" s="29">
        <v>68.5</v>
      </c>
      <c r="F16" s="20">
        <f t="shared" si="1"/>
        <v>13.7</v>
      </c>
      <c r="G16" s="23">
        <v>0</v>
      </c>
      <c r="H16" s="20">
        <f t="shared" si="2"/>
        <v>86.175</v>
      </c>
      <c r="I16" s="19"/>
      <c r="J16" s="19">
        <f t="shared" si="3"/>
        <v>1</v>
      </c>
      <c r="K16" s="19">
        <v>3.57</v>
      </c>
    </row>
    <row r="17" spans="1:11">
      <c r="A17" s="27" t="s">
        <v>83</v>
      </c>
      <c r="B17" s="28" t="s">
        <v>115</v>
      </c>
      <c r="C17" s="21">
        <v>9</v>
      </c>
      <c r="D17" s="20">
        <f t="shared" si="0"/>
        <v>63.7</v>
      </c>
      <c r="E17" s="29">
        <v>28.75</v>
      </c>
      <c r="F17" s="20">
        <f t="shared" si="1"/>
        <v>5.75</v>
      </c>
      <c r="G17" s="23">
        <v>0</v>
      </c>
      <c r="H17" s="20">
        <f t="shared" si="2"/>
        <v>78.45</v>
      </c>
      <c r="I17" s="19"/>
      <c r="J17" s="19">
        <f t="shared" si="3"/>
        <v>6</v>
      </c>
      <c r="K17" s="19">
        <v>3.64</v>
      </c>
    </row>
    <row r="18" spans="1:11">
      <c r="A18" s="27" t="s">
        <v>84</v>
      </c>
      <c r="B18" s="28" t="s">
        <v>115</v>
      </c>
      <c r="C18" s="21">
        <v>9.8</v>
      </c>
      <c r="D18" s="20">
        <f t="shared" si="0"/>
        <v>60.2</v>
      </c>
      <c r="E18" s="29">
        <v>38.4</v>
      </c>
      <c r="F18" s="20">
        <f t="shared" si="1"/>
        <v>7.68</v>
      </c>
      <c r="G18" s="23">
        <v>0</v>
      </c>
      <c r="H18" s="20">
        <f t="shared" si="2"/>
        <v>77.68</v>
      </c>
      <c r="I18" s="19"/>
      <c r="J18" s="19">
        <f t="shared" si="3"/>
        <v>7</v>
      </c>
      <c r="K18" s="19">
        <v>3.44</v>
      </c>
    </row>
    <row r="19" spans="1:11">
      <c r="A19" s="27" t="s">
        <v>85</v>
      </c>
      <c r="B19" s="28" t="s">
        <v>115</v>
      </c>
      <c r="C19" s="21">
        <v>8.8</v>
      </c>
      <c r="D19" s="20">
        <f t="shared" si="0"/>
        <v>43.225</v>
      </c>
      <c r="E19" s="29">
        <v>9</v>
      </c>
      <c r="F19" s="20">
        <f t="shared" si="1"/>
        <v>1.8</v>
      </c>
      <c r="G19" s="23">
        <v>0</v>
      </c>
      <c r="H19" s="20">
        <f t="shared" si="2"/>
        <v>53.825</v>
      </c>
      <c r="I19" s="19"/>
      <c r="J19" s="19">
        <f t="shared" si="3"/>
        <v>17</v>
      </c>
      <c r="K19" s="19">
        <v>2.47</v>
      </c>
    </row>
    <row r="20" spans="1:11">
      <c r="A20" s="27" t="s">
        <v>86</v>
      </c>
      <c r="B20" s="28" t="s">
        <v>115</v>
      </c>
      <c r="C20" s="21">
        <v>9.2</v>
      </c>
      <c r="D20" s="20">
        <f t="shared" si="0"/>
        <v>47.775</v>
      </c>
      <c r="E20" s="29">
        <v>54.2</v>
      </c>
      <c r="F20" s="20">
        <f t="shared" si="1"/>
        <v>10.84</v>
      </c>
      <c r="G20" s="23">
        <v>0</v>
      </c>
      <c r="H20" s="20">
        <f t="shared" si="2"/>
        <v>67.815</v>
      </c>
      <c r="I20" s="19"/>
      <c r="J20" s="19">
        <f t="shared" si="3"/>
        <v>12</v>
      </c>
      <c r="K20" s="19">
        <v>2.73</v>
      </c>
    </row>
    <row r="21" spans="1:11">
      <c r="A21" s="27" t="s">
        <v>87</v>
      </c>
      <c r="B21" s="28" t="s">
        <v>115</v>
      </c>
      <c r="C21" s="21">
        <v>9.8</v>
      </c>
      <c r="D21" s="20">
        <f t="shared" si="0"/>
        <v>59.15</v>
      </c>
      <c r="E21" s="29">
        <v>64.5</v>
      </c>
      <c r="F21" s="20">
        <f t="shared" si="1"/>
        <v>12.9</v>
      </c>
      <c r="G21" s="23">
        <v>0</v>
      </c>
      <c r="H21" s="20">
        <f t="shared" si="2"/>
        <v>81.85</v>
      </c>
      <c r="I21" s="19"/>
      <c r="J21" s="19">
        <f t="shared" si="3"/>
        <v>4</v>
      </c>
      <c r="K21" s="19">
        <v>3.38</v>
      </c>
    </row>
    <row r="22" spans="1:11">
      <c r="A22" s="27" t="s">
        <v>88</v>
      </c>
      <c r="B22" s="28" t="s">
        <v>115</v>
      </c>
      <c r="C22" s="21">
        <v>8.6</v>
      </c>
      <c r="D22" s="20">
        <f t="shared" si="0"/>
        <v>40.075</v>
      </c>
      <c r="E22" s="29">
        <v>10.5</v>
      </c>
      <c r="F22" s="20">
        <f t="shared" si="1"/>
        <v>2.1</v>
      </c>
      <c r="G22" s="23">
        <v>0</v>
      </c>
      <c r="H22" s="20">
        <f t="shared" si="2"/>
        <v>50.775</v>
      </c>
      <c r="I22" s="19" t="s">
        <v>19</v>
      </c>
      <c r="J22" s="19">
        <f t="shared" si="3"/>
        <v>18</v>
      </c>
      <c r="K22" s="19">
        <v>2.29</v>
      </c>
    </row>
    <row r="23" spans="1:11">
      <c r="A23" s="27" t="s">
        <v>89</v>
      </c>
      <c r="B23" s="28" t="s">
        <v>115</v>
      </c>
      <c r="C23" s="21">
        <v>9</v>
      </c>
      <c r="D23" s="20">
        <f t="shared" si="0"/>
        <v>54.425</v>
      </c>
      <c r="E23" s="29">
        <v>14</v>
      </c>
      <c r="F23" s="20">
        <f t="shared" si="1"/>
        <v>2.8</v>
      </c>
      <c r="G23" s="23">
        <v>0</v>
      </c>
      <c r="H23" s="20">
        <f t="shared" si="2"/>
        <v>66.225</v>
      </c>
      <c r="I23" s="19"/>
      <c r="J23" s="19">
        <f t="shared" si="3"/>
        <v>14</v>
      </c>
      <c r="K23" s="19">
        <v>3.11</v>
      </c>
    </row>
  </sheetData>
  <mergeCells count="2">
    <mergeCell ref="A1:K1"/>
    <mergeCell ref="A2:K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3" workbookViewId="0">
      <selection activeCell="H23" sqref="H23"/>
    </sheetView>
  </sheetViews>
  <sheetFormatPr defaultColWidth="9" defaultRowHeight="13.5"/>
  <cols>
    <col min="1" max="2" width="15.5" customWidth="1"/>
    <col min="3" max="6" width="11.5583333333333" customWidth="1"/>
    <col min="7" max="7" width="8.55833333333333" style="2" customWidth="1"/>
    <col min="8" max="8" width="8.55833333333333" customWidth="1"/>
    <col min="9" max="9" width="12" customWidth="1"/>
    <col min="10" max="11" width="8.55833333333333" customWidth="1"/>
  </cols>
  <sheetData>
    <row r="1" s="1" customFormat="1" ht="18.75" spans="1:11">
      <c r="A1" s="3" t="s">
        <v>0</v>
      </c>
      <c r="B1" s="4"/>
      <c r="C1" s="5"/>
      <c r="D1" s="6"/>
      <c r="E1" s="7"/>
      <c r="F1" s="7"/>
      <c r="G1" s="8"/>
      <c r="H1" s="6"/>
      <c r="I1" s="5"/>
      <c r="J1" s="7"/>
      <c r="K1" s="5"/>
    </row>
    <row r="2" s="1" customFormat="1" ht="21.75" customHeight="1" spans="1:11">
      <c r="A2" s="9" t="s">
        <v>114</v>
      </c>
      <c r="B2" s="10"/>
      <c r="C2" s="10"/>
      <c r="D2" s="10"/>
      <c r="E2" s="10"/>
      <c r="F2" s="10"/>
      <c r="G2" s="11"/>
      <c r="H2" s="10"/>
      <c r="I2" s="10"/>
      <c r="J2" s="10"/>
      <c r="K2" s="10"/>
    </row>
    <row r="3" s="1" customFormat="1" ht="36" spans="1:1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4" t="s">
        <v>9</v>
      </c>
      <c r="I3" s="13" t="s">
        <v>10</v>
      </c>
      <c r="J3" s="15" t="s">
        <v>11</v>
      </c>
      <c r="K3" s="13" t="s">
        <v>12</v>
      </c>
    </row>
    <row r="4" spans="1:11">
      <c r="A4" s="17" t="s">
        <v>90</v>
      </c>
      <c r="B4" s="18" t="s">
        <v>116</v>
      </c>
      <c r="C4" s="19">
        <v>8.6</v>
      </c>
      <c r="D4" s="20">
        <f>K4*25*0.7</f>
        <v>37.8</v>
      </c>
      <c r="E4" s="21">
        <v>1.5</v>
      </c>
      <c r="F4" s="20">
        <f>E4*0.2</f>
        <v>0.3</v>
      </c>
      <c r="G4" s="22">
        <v>4</v>
      </c>
      <c r="H4" s="20">
        <f>C4+D4+F4+G4</f>
        <v>50.7</v>
      </c>
      <c r="I4" s="19" t="s">
        <v>19</v>
      </c>
      <c r="J4" s="19">
        <f>RANK(H4,$H$4:$H$24)</f>
        <v>17</v>
      </c>
      <c r="K4" s="20">
        <v>2.16</v>
      </c>
    </row>
    <row r="5" spans="1:11">
      <c r="A5" s="17" t="s">
        <v>92</v>
      </c>
      <c r="B5" s="18" t="s">
        <v>116</v>
      </c>
      <c r="C5" s="19">
        <v>8.4</v>
      </c>
      <c r="D5" s="20">
        <f t="shared" ref="D5:D25" si="0">K5*25*0.7</f>
        <v>58.8</v>
      </c>
      <c r="E5" s="21">
        <v>30.5</v>
      </c>
      <c r="F5" s="20">
        <f t="shared" ref="F5:F24" si="1">E5*0.2</f>
        <v>6.1</v>
      </c>
      <c r="G5" s="23">
        <v>5</v>
      </c>
      <c r="H5" s="20">
        <f t="shared" ref="H5:H25" si="2">C5+D5+F5+G5</f>
        <v>78.3</v>
      </c>
      <c r="I5" s="19"/>
      <c r="J5" s="19">
        <f t="shared" ref="J5:J25" si="3">RANK(H5,$H$4:$H$24)</f>
        <v>10</v>
      </c>
      <c r="K5" s="20">
        <v>3.36</v>
      </c>
    </row>
    <row r="6" spans="1:11">
      <c r="A6" s="17" t="s">
        <v>93</v>
      </c>
      <c r="B6" s="18" t="s">
        <v>116</v>
      </c>
      <c r="C6" s="19">
        <v>8.8</v>
      </c>
      <c r="D6" s="20">
        <f t="shared" si="0"/>
        <v>54.25</v>
      </c>
      <c r="E6" s="21">
        <v>43</v>
      </c>
      <c r="F6" s="20">
        <f t="shared" si="1"/>
        <v>8.6</v>
      </c>
      <c r="G6" s="22">
        <v>4</v>
      </c>
      <c r="H6" s="20">
        <f t="shared" si="2"/>
        <v>75.65</v>
      </c>
      <c r="I6" s="19"/>
      <c r="J6" s="19">
        <f t="shared" si="3"/>
        <v>12</v>
      </c>
      <c r="K6" s="20">
        <v>3.1</v>
      </c>
    </row>
    <row r="7" spans="1:11">
      <c r="A7" s="17" t="s">
        <v>94</v>
      </c>
      <c r="B7" s="18" t="s">
        <v>116</v>
      </c>
      <c r="C7" s="19">
        <v>8.2</v>
      </c>
      <c r="D7" s="20">
        <f t="shared" si="0"/>
        <v>47.425</v>
      </c>
      <c r="E7" s="21">
        <v>17.5</v>
      </c>
      <c r="F7" s="20">
        <f t="shared" si="1"/>
        <v>3.5</v>
      </c>
      <c r="G7" s="22">
        <v>4</v>
      </c>
      <c r="H7" s="20">
        <f t="shared" si="2"/>
        <v>63.125</v>
      </c>
      <c r="I7" s="19"/>
      <c r="J7" s="19">
        <f t="shared" si="3"/>
        <v>15</v>
      </c>
      <c r="K7" s="20">
        <v>2.71</v>
      </c>
    </row>
    <row r="8" spans="1:11">
      <c r="A8" s="17" t="s">
        <v>95</v>
      </c>
      <c r="B8" s="18" t="s">
        <v>116</v>
      </c>
      <c r="C8" s="19">
        <v>8.6</v>
      </c>
      <c r="D8" s="20">
        <f t="shared" si="0"/>
        <v>35.175</v>
      </c>
      <c r="E8" s="21">
        <v>1.5</v>
      </c>
      <c r="F8" s="20">
        <f t="shared" si="1"/>
        <v>0.3</v>
      </c>
      <c r="G8" s="22">
        <v>4</v>
      </c>
      <c r="H8" s="20">
        <f t="shared" si="2"/>
        <v>48.075</v>
      </c>
      <c r="I8" s="19" t="s">
        <v>19</v>
      </c>
      <c r="J8" s="19">
        <f t="shared" si="3"/>
        <v>19</v>
      </c>
      <c r="K8" s="20">
        <v>2.01</v>
      </c>
    </row>
    <row r="9" spans="1:11">
      <c r="A9" s="17" t="s">
        <v>96</v>
      </c>
      <c r="B9" s="18" t="s">
        <v>116</v>
      </c>
      <c r="C9" s="19">
        <v>9</v>
      </c>
      <c r="D9" s="20">
        <f t="shared" si="0"/>
        <v>55.125</v>
      </c>
      <c r="E9" s="21">
        <v>34.5</v>
      </c>
      <c r="F9" s="20">
        <f t="shared" si="1"/>
        <v>6.9</v>
      </c>
      <c r="G9" s="22">
        <v>4</v>
      </c>
      <c r="H9" s="20">
        <f t="shared" si="2"/>
        <v>75.025</v>
      </c>
      <c r="I9" s="19"/>
      <c r="J9" s="19">
        <f t="shared" si="3"/>
        <v>13</v>
      </c>
      <c r="K9" s="20">
        <v>3.15</v>
      </c>
    </row>
    <row r="10" spans="1:11">
      <c r="A10" s="17" t="s">
        <v>97</v>
      </c>
      <c r="B10" s="18" t="s">
        <v>116</v>
      </c>
      <c r="C10" s="19">
        <v>10</v>
      </c>
      <c r="D10" s="20">
        <f t="shared" si="0"/>
        <v>67.55</v>
      </c>
      <c r="E10" s="21">
        <v>84.75</v>
      </c>
      <c r="F10" s="20">
        <f t="shared" si="1"/>
        <v>16.95</v>
      </c>
      <c r="G10" s="22">
        <v>5</v>
      </c>
      <c r="H10" s="20">
        <f t="shared" si="2"/>
        <v>99.5</v>
      </c>
      <c r="I10" s="19"/>
      <c r="J10" s="19">
        <f t="shared" si="3"/>
        <v>2</v>
      </c>
      <c r="K10" s="20">
        <v>3.86</v>
      </c>
    </row>
    <row r="11" spans="1:11">
      <c r="A11" s="17" t="s">
        <v>98</v>
      </c>
      <c r="B11" s="18" t="s">
        <v>116</v>
      </c>
      <c r="C11" s="19">
        <v>9.2</v>
      </c>
      <c r="D11" s="20">
        <f t="shared" si="0"/>
        <v>58.975</v>
      </c>
      <c r="E11" s="21">
        <v>100</v>
      </c>
      <c r="F11" s="20">
        <f t="shared" si="1"/>
        <v>20</v>
      </c>
      <c r="G11" s="22">
        <v>4</v>
      </c>
      <c r="H11" s="20">
        <f t="shared" si="2"/>
        <v>92.175</v>
      </c>
      <c r="I11" s="19"/>
      <c r="J11" s="19">
        <f t="shared" si="3"/>
        <v>5</v>
      </c>
      <c r="K11" s="20">
        <v>3.37</v>
      </c>
    </row>
    <row r="12" spans="1:11">
      <c r="A12" s="17" t="s">
        <v>99</v>
      </c>
      <c r="B12" s="18" t="s">
        <v>116</v>
      </c>
      <c r="C12" s="19">
        <v>9.4</v>
      </c>
      <c r="D12" s="20">
        <f t="shared" si="0"/>
        <v>61.075</v>
      </c>
      <c r="E12" s="21">
        <v>42</v>
      </c>
      <c r="F12" s="20">
        <f t="shared" si="1"/>
        <v>8.4</v>
      </c>
      <c r="G12" s="23">
        <v>4</v>
      </c>
      <c r="H12" s="20">
        <f t="shared" si="2"/>
        <v>82.875</v>
      </c>
      <c r="I12" s="19"/>
      <c r="J12" s="19">
        <f t="shared" si="3"/>
        <v>8</v>
      </c>
      <c r="K12" s="20">
        <v>3.49</v>
      </c>
    </row>
    <row r="13" spans="1:11">
      <c r="A13" s="17" t="s">
        <v>100</v>
      </c>
      <c r="B13" s="18" t="s">
        <v>116</v>
      </c>
      <c r="C13" s="19">
        <v>9.8</v>
      </c>
      <c r="D13" s="20">
        <f t="shared" si="0"/>
        <v>66.325</v>
      </c>
      <c r="E13" s="24">
        <v>60.5</v>
      </c>
      <c r="F13" s="20">
        <f t="shared" si="1"/>
        <v>12.1</v>
      </c>
      <c r="G13" s="23">
        <v>4</v>
      </c>
      <c r="H13" s="20">
        <f t="shared" si="2"/>
        <v>92.225</v>
      </c>
      <c r="I13" s="19"/>
      <c r="J13" s="19">
        <f t="shared" si="3"/>
        <v>4</v>
      </c>
      <c r="K13" s="20">
        <v>3.79</v>
      </c>
    </row>
    <row r="14" spans="1:11">
      <c r="A14" s="17" t="s">
        <v>101</v>
      </c>
      <c r="B14" s="18" t="s">
        <v>116</v>
      </c>
      <c r="C14" s="19">
        <v>9.2</v>
      </c>
      <c r="D14" s="20">
        <f t="shared" si="0"/>
        <v>61.425</v>
      </c>
      <c r="E14" s="25">
        <v>73</v>
      </c>
      <c r="F14" s="20">
        <f t="shared" si="1"/>
        <v>14.6</v>
      </c>
      <c r="G14" s="26">
        <v>5</v>
      </c>
      <c r="H14" s="20">
        <f t="shared" si="2"/>
        <v>90.225</v>
      </c>
      <c r="I14" s="19"/>
      <c r="J14" s="19">
        <f t="shared" si="3"/>
        <v>7</v>
      </c>
      <c r="K14" s="20">
        <v>3.51</v>
      </c>
    </row>
    <row r="15" spans="1:11">
      <c r="A15" s="17" t="s">
        <v>102</v>
      </c>
      <c r="B15" s="18" t="s">
        <v>116</v>
      </c>
      <c r="C15" s="19">
        <v>9.8</v>
      </c>
      <c r="D15" s="20">
        <f t="shared" si="0"/>
        <v>35.525</v>
      </c>
      <c r="E15" s="21">
        <v>39</v>
      </c>
      <c r="F15" s="20">
        <f t="shared" si="1"/>
        <v>7.8</v>
      </c>
      <c r="G15" s="22">
        <v>4</v>
      </c>
      <c r="H15" s="20">
        <f t="shared" si="2"/>
        <v>57.125</v>
      </c>
      <c r="I15" s="21" t="s">
        <v>19</v>
      </c>
      <c r="J15" s="19">
        <f t="shared" si="3"/>
        <v>16</v>
      </c>
      <c r="K15" s="20">
        <v>2.03</v>
      </c>
    </row>
    <row r="16" spans="1:11">
      <c r="A16" s="17" t="s">
        <v>103</v>
      </c>
      <c r="B16" s="18" t="s">
        <v>116</v>
      </c>
      <c r="C16" s="19">
        <v>10</v>
      </c>
      <c r="D16" s="20">
        <f t="shared" si="0"/>
        <v>66.85</v>
      </c>
      <c r="E16" s="21">
        <v>100</v>
      </c>
      <c r="F16" s="20">
        <f t="shared" si="1"/>
        <v>20</v>
      </c>
      <c r="G16" s="22">
        <v>5</v>
      </c>
      <c r="H16" s="20">
        <v>100</v>
      </c>
      <c r="I16" s="19"/>
      <c r="J16" s="19">
        <f t="shared" si="3"/>
        <v>1</v>
      </c>
      <c r="K16" s="20">
        <v>3.82</v>
      </c>
    </row>
    <row r="17" spans="1:11">
      <c r="A17" s="17" t="s">
        <v>104</v>
      </c>
      <c r="B17" s="18" t="s">
        <v>116</v>
      </c>
      <c r="C17" s="19">
        <v>8.8</v>
      </c>
      <c r="D17" s="20">
        <f t="shared" si="0"/>
        <v>51.975</v>
      </c>
      <c r="E17" s="21">
        <v>35.6</v>
      </c>
      <c r="F17" s="20">
        <f t="shared" si="1"/>
        <v>7.12</v>
      </c>
      <c r="G17" s="22">
        <v>4</v>
      </c>
      <c r="H17" s="20">
        <f t="shared" si="2"/>
        <v>71.895</v>
      </c>
      <c r="I17" s="19"/>
      <c r="J17" s="19">
        <f t="shared" si="3"/>
        <v>14</v>
      </c>
      <c r="K17" s="20">
        <v>2.97</v>
      </c>
    </row>
    <row r="18" spans="1:11">
      <c r="A18" s="17" t="s">
        <v>105</v>
      </c>
      <c r="B18" s="18" t="s">
        <v>116</v>
      </c>
      <c r="C18" s="19">
        <v>9</v>
      </c>
      <c r="D18" s="20">
        <f t="shared" si="0"/>
        <v>67.375</v>
      </c>
      <c r="E18" s="21">
        <v>57.4</v>
      </c>
      <c r="F18" s="20">
        <f t="shared" si="1"/>
        <v>11.48</v>
      </c>
      <c r="G18" s="22">
        <v>4</v>
      </c>
      <c r="H18" s="20">
        <f t="shared" si="2"/>
        <v>91.855</v>
      </c>
      <c r="I18" s="19"/>
      <c r="J18" s="19">
        <f t="shared" si="3"/>
        <v>6</v>
      </c>
      <c r="K18" s="20">
        <v>3.85</v>
      </c>
    </row>
    <row r="19" spans="1:11">
      <c r="A19" s="17" t="s">
        <v>106</v>
      </c>
      <c r="B19" s="18" t="s">
        <v>116</v>
      </c>
      <c r="C19" s="19">
        <v>8.2</v>
      </c>
      <c r="D19" s="20">
        <f t="shared" si="0"/>
        <v>33.25</v>
      </c>
      <c r="E19" s="21">
        <v>24</v>
      </c>
      <c r="F19" s="20">
        <f t="shared" si="1"/>
        <v>4.8</v>
      </c>
      <c r="G19" s="22">
        <v>4</v>
      </c>
      <c r="H19" s="20">
        <f t="shared" si="2"/>
        <v>50.25</v>
      </c>
      <c r="I19" s="19"/>
      <c r="J19" s="19">
        <f t="shared" si="3"/>
        <v>18</v>
      </c>
      <c r="K19" s="20">
        <v>1.9</v>
      </c>
    </row>
    <row r="20" spans="1:11">
      <c r="A20" s="17" t="s">
        <v>107</v>
      </c>
      <c r="B20" s="18" t="s">
        <v>116</v>
      </c>
      <c r="C20" s="19">
        <v>9.4</v>
      </c>
      <c r="D20" s="20">
        <f t="shared" si="0"/>
        <v>58.45</v>
      </c>
      <c r="E20" s="21">
        <v>17</v>
      </c>
      <c r="F20" s="20">
        <f t="shared" si="1"/>
        <v>3.4</v>
      </c>
      <c r="G20" s="23">
        <v>5</v>
      </c>
      <c r="H20" s="20">
        <f t="shared" si="2"/>
        <v>76.25</v>
      </c>
      <c r="I20" s="19"/>
      <c r="J20" s="19">
        <f t="shared" si="3"/>
        <v>11</v>
      </c>
      <c r="K20" s="20">
        <v>3.34</v>
      </c>
    </row>
    <row r="21" spans="1:11">
      <c r="A21" s="17" t="s">
        <v>108</v>
      </c>
      <c r="B21" s="18" t="s">
        <v>116</v>
      </c>
      <c r="C21" s="19">
        <v>9.2</v>
      </c>
      <c r="D21" s="20">
        <f t="shared" si="0"/>
        <v>66.325</v>
      </c>
      <c r="E21" s="21">
        <v>79.3</v>
      </c>
      <c r="F21" s="20">
        <f t="shared" si="1"/>
        <v>15.86</v>
      </c>
      <c r="G21" s="22">
        <v>5</v>
      </c>
      <c r="H21" s="20">
        <f t="shared" si="2"/>
        <v>96.385</v>
      </c>
      <c r="I21" s="19"/>
      <c r="J21" s="19">
        <f t="shared" si="3"/>
        <v>3</v>
      </c>
      <c r="K21" s="20">
        <v>3.79</v>
      </c>
    </row>
    <row r="22" spans="1:11">
      <c r="A22" s="17" t="s">
        <v>109</v>
      </c>
      <c r="B22" s="18" t="s">
        <v>116</v>
      </c>
      <c r="C22" s="19">
        <v>9.6</v>
      </c>
      <c r="D22" s="20">
        <f t="shared" si="0"/>
        <v>61.25</v>
      </c>
      <c r="E22" s="21">
        <v>23.35</v>
      </c>
      <c r="F22" s="20">
        <f t="shared" si="1"/>
        <v>4.67</v>
      </c>
      <c r="G22" s="23">
        <v>5</v>
      </c>
      <c r="H22" s="20">
        <f t="shared" si="2"/>
        <v>80.52</v>
      </c>
      <c r="I22" s="19"/>
      <c r="J22" s="19">
        <f t="shared" si="3"/>
        <v>9</v>
      </c>
      <c r="K22" s="20">
        <v>3.5</v>
      </c>
    </row>
    <row r="23" spans="1:11">
      <c r="A23" s="17" t="s">
        <v>110</v>
      </c>
      <c r="B23" s="18" t="s">
        <v>116</v>
      </c>
      <c r="C23" s="19">
        <v>8.2</v>
      </c>
      <c r="D23" s="20">
        <f t="shared" si="0"/>
        <v>26.25</v>
      </c>
      <c r="E23" s="21">
        <v>9.6</v>
      </c>
      <c r="F23" s="20">
        <f t="shared" si="1"/>
        <v>1.92</v>
      </c>
      <c r="G23" s="23">
        <v>5</v>
      </c>
      <c r="H23" s="20">
        <f t="shared" si="2"/>
        <v>41.37</v>
      </c>
      <c r="I23" s="19" t="s">
        <v>19</v>
      </c>
      <c r="J23" s="19">
        <f t="shared" si="3"/>
        <v>21</v>
      </c>
      <c r="K23" s="20">
        <v>1.5</v>
      </c>
    </row>
    <row r="24" spans="1:11">
      <c r="A24" s="17" t="s">
        <v>111</v>
      </c>
      <c r="B24" s="18" t="s">
        <v>116</v>
      </c>
      <c r="C24" s="19">
        <v>8.4</v>
      </c>
      <c r="D24" s="20">
        <f t="shared" si="0"/>
        <v>28.875</v>
      </c>
      <c r="E24" s="21">
        <v>5.1</v>
      </c>
      <c r="F24" s="20">
        <f t="shared" si="1"/>
        <v>1.02</v>
      </c>
      <c r="G24" s="23">
        <v>5</v>
      </c>
      <c r="H24" s="20">
        <f t="shared" si="2"/>
        <v>43.295</v>
      </c>
      <c r="I24" s="19" t="s">
        <v>19</v>
      </c>
      <c r="J24" s="19">
        <f t="shared" si="3"/>
        <v>20</v>
      </c>
      <c r="K24" s="20">
        <v>1.65</v>
      </c>
    </row>
  </sheetData>
  <mergeCells count="2">
    <mergeCell ref="A1:K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园林171</vt:lpstr>
      <vt:lpstr>17级园艺</vt:lpstr>
      <vt:lpstr>园艺171</vt:lpstr>
      <vt:lpstr>园艺172</vt:lpstr>
      <vt:lpstr>园艺173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2019-09-19T08:59:00Z</dcterms:created>
  <dcterms:modified xsi:type="dcterms:W3CDTF">2019-09-28T05:13:22Z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